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56" windowWidth="23940" windowHeight="14400" tabRatio="500" activeTab="0"/>
  </bookViews>
  <sheets>
    <sheet name="indice" sheetId="1" r:id="rId1"/>
    <sheet name="1. CNTR trimestral" sheetId="2" r:id="rId2"/>
    <sheet name="cne work" sheetId="3" r:id="rId3"/>
    <sheet name="2. CNE&amp;TR anual" sheetId="4" r:id="rId4"/>
    <sheet name="3. CNE86&amp;related" sheetId="5" r:id="rId5"/>
    <sheet name="4. Otros" sheetId="6" r:id="rId6"/>
    <sheet name="5. Alcaide 2000b" sheetId="7" r:id="rId7"/>
  </sheets>
  <definedNames/>
  <calcPr fullCalcOnLoad="1"/>
</workbook>
</file>

<file path=xl/sharedStrings.xml><?xml version="1.0" encoding="utf-8"?>
<sst xmlns="http://schemas.openxmlformats.org/spreadsheetml/2006/main" count="1023" uniqueCount="393">
  <si>
    <t xml:space="preserve"> (Cuadro de agregados por rama de actividad)</t>
  </si>
  <si>
    <t>Datos pare 1995-99 (serie enlazada por  el INE) se toman de la CRE95 (total España)</t>
  </si>
  <si>
    <t>horas trabajadas por año</t>
  </si>
  <si>
    <t>VABpb precios corrientes, millones de euros</t>
  </si>
  <si>
    <t>VABpb, indice de volumen, 2000 = 100</t>
  </si>
  <si>
    <t>VAB pb, a precios constantes de 2000</t>
  </si>
  <si>
    <t>deflactor implícito del VAB, 200 = 1.000</t>
  </si>
  <si>
    <t>HPAÑO</t>
  </si>
  <si>
    <t>VABpb_nom</t>
  </si>
  <si>
    <t>VABpb_real</t>
  </si>
  <si>
    <t>VABpb_vol</t>
  </si>
  <si>
    <t>índice encadenado de volumen</t>
  </si>
  <si>
    <t>millones de euros de 2000</t>
  </si>
  <si>
    <t>1995 a 2009</t>
  </si>
  <si>
    <t>CNE base 2008</t>
  </si>
  <si>
    <t>fuente: http://www.ine.es/daco/daco42/cne00/dacocne_b10.htm</t>
  </si>
  <si>
    <t xml:space="preserve"> (Cuadro: agregados por ramas de actividad)</t>
  </si>
  <si>
    <t>VABpb, indice de volumen, 2008 = 100</t>
  </si>
  <si>
    <t>VAB pb, a precios constantes de 2008</t>
  </si>
  <si>
    <t>deflactor implícito del VAB, 2008 = 1.000</t>
  </si>
  <si>
    <t>deflactor implícito del VAB, 2000 = 1.000</t>
  </si>
  <si>
    <t>CNE Base 2008</t>
  </si>
  <si>
    <t>millones de euros de 2008</t>
  </si>
  <si>
    <t>a. BBVA data</t>
  </si>
  <si>
    <t>hoja 4: OTROS</t>
  </si>
  <si>
    <t>a. Datos del BBVA</t>
  </si>
  <si>
    <t>L_AS</t>
  </si>
  <si>
    <t>L_er</t>
  </si>
  <si>
    <t>1955-75</t>
  </si>
  <si>
    <t>Fuente: BB, Renta nacional de España y su disribución provincial, serie homogénea 1955-75</t>
  </si>
  <si>
    <t>b. Encuesta de coyuntura laboral, medias anuales</t>
  </si>
  <si>
    <t>horas mediaspor semana</t>
  </si>
  <si>
    <t>todos los trabajadores</t>
  </si>
  <si>
    <t>trabajadores a tiempo complet</t>
  </si>
  <si>
    <t>trabajadores a tiempo parcial</t>
  </si>
  <si>
    <t>1990-2009</t>
  </si>
  <si>
    <t>Fuente: de la Fuente (2012)</t>
  </si>
  <si>
    <t>Fundación BBV serie homogénea 1955-95</t>
  </si>
  <si>
    <t xml:space="preserve">c. Series enlazadas y homogeneizadas de la EPA </t>
  </si>
  <si>
    <t>1964-2010</t>
  </si>
  <si>
    <r>
      <t>Fuente</t>
    </r>
    <r>
      <rPr>
        <sz val="10"/>
        <rFont val="Verdana"/>
        <family val="0"/>
      </rPr>
      <t>: de la Fuente (2012)</t>
    </r>
  </si>
  <si>
    <t>1980-96</t>
  </si>
  <si>
    <t>extra-regio</t>
  </si>
  <si>
    <t>RAS</t>
  </si>
  <si>
    <t xml:space="preserve">JORNADA MEDIA EFECTIVA POR TRABAJADOR por tipo de jornada </t>
  </si>
  <si>
    <t>horas medias por semana</t>
  </si>
  <si>
    <t>1990*</t>
  </si>
  <si>
    <t>total</t>
  </si>
  <si>
    <t>tiempo completo</t>
  </si>
  <si>
    <t>tiempo parcial</t>
  </si>
  <si>
    <t>L</t>
  </si>
  <si>
    <t>PTEJC</t>
  </si>
  <si>
    <t>Puestos de trabajo equivalentes a jornada completa</t>
  </si>
  <si>
    <t>miles de puestos de trabajo</t>
  </si>
  <si>
    <t>VAB a precios básicos, a precios corrientes</t>
  </si>
  <si>
    <t>VAB pb a precios constantes de 1995</t>
  </si>
  <si>
    <t>miles de puestos equivalentes</t>
  </si>
  <si>
    <t>millones de euros corrientes</t>
  </si>
  <si>
    <t>millones de euros de 1995</t>
  </si>
  <si>
    <t>Nota: la serie de VAB está originalmente en parte en pesetas, que se convierten en euros a razón de 166,386 ptas. por euro</t>
  </si>
  <si>
    <t>1995T1 a 2011T2</t>
  </si>
  <si>
    <t>Base 2008</t>
  </si>
  <si>
    <t>2000T1 a 2011T3</t>
  </si>
  <si>
    <t>hoja 3. CNE86 y fuentes relacionadas</t>
  </si>
  <si>
    <t>bases 1995, 2000 y 2008</t>
  </si>
  <si>
    <t>Horas trabajadas</t>
  </si>
  <si>
    <t>miles de horas trabajadas</t>
  </si>
  <si>
    <t>PT equivalentes a jornada completa</t>
  </si>
  <si>
    <t>VABpb precios corrientes</t>
  </si>
  <si>
    <t xml:space="preserve">VAB pb precios constantes de 1995 </t>
  </si>
  <si>
    <t>djor: jornada media/jornada completa</t>
  </si>
  <si>
    <t>P_VABpb</t>
  </si>
  <si>
    <t>jornada media/jornada completa</t>
  </si>
  <si>
    <t>deflactor implícito del VABpb, 1995 = 1.000</t>
  </si>
  <si>
    <t>1980 a 2004</t>
  </si>
  <si>
    <t>horas medias trabajadas por trimestre</t>
  </si>
  <si>
    <t>1995 a 2010</t>
  </si>
  <si>
    <t>HPTRIM</t>
  </si>
  <si>
    <t>miles de horas</t>
  </si>
  <si>
    <t>2000 a 2010</t>
  </si>
  <si>
    <t>horas medias por semana a jornada completa</t>
  </si>
  <si>
    <t>CNTR Base 1995</t>
  </si>
  <si>
    <t>CNTR Base 2000</t>
  </si>
  <si>
    <t>CNTR Base 2008</t>
  </si>
  <si>
    <t>CNE BASE 1995</t>
  </si>
  <si>
    <t>fuente: http://www.ine.es/daco/daco42/cne/dacocne.htm</t>
  </si>
  <si>
    <t>VAB pb precios constantes de 1995</t>
  </si>
  <si>
    <t>CNE Base 1995</t>
  </si>
  <si>
    <t>1995 a 2003</t>
  </si>
  <si>
    <t>CNE Base 2000</t>
  </si>
  <si>
    <t>CNE base 2000</t>
  </si>
  <si>
    <t>fuente: http://www.ine.es/daco/daco42/cne00/dacocne_b00.htm</t>
  </si>
  <si>
    <t xml:space="preserve"> (Cuadro de VAB a precios básicos por ramas de actividad)</t>
  </si>
  <si>
    <t>Ptos de trabajo</t>
  </si>
  <si>
    <t>PT equivalenrte a tc</t>
  </si>
  <si>
    <t>BASE 1995</t>
  </si>
  <si>
    <t>1980TI</t>
  </si>
  <si>
    <t>1980TII</t>
  </si>
  <si>
    <t>1980TIII</t>
  </si>
  <si>
    <t>1980TIV</t>
  </si>
  <si>
    <t>1981TI</t>
  </si>
  <si>
    <t>1981TII</t>
  </si>
  <si>
    <t>1981TIII</t>
  </si>
  <si>
    <t>1981TIV</t>
  </si>
  <si>
    <t>1982TI</t>
  </si>
  <si>
    <t>1982TII</t>
  </si>
  <si>
    <t>1982TIII</t>
  </si>
  <si>
    <t>1982TIV</t>
  </si>
  <si>
    <t>1983TI</t>
  </si>
  <si>
    <t>1983TII</t>
  </si>
  <si>
    <t>2005TI</t>
  </si>
  <si>
    <t>media/t completo = djor</t>
  </si>
  <si>
    <t>h/semana jorn compl</t>
  </si>
  <si>
    <t>b. Empleo</t>
  </si>
  <si>
    <t>Empleo total, ocupados, CNE86 del INE</t>
  </si>
  <si>
    <t>miles de personas ocupadas</t>
  </si>
  <si>
    <t>1971-1997</t>
  </si>
  <si>
    <t>Base 1995</t>
  </si>
  <si>
    <t>Ocupados</t>
  </si>
  <si>
    <t>miles de personas</t>
  </si>
  <si>
    <t>1980T1 a 2004T4</t>
  </si>
  <si>
    <t>PT</t>
  </si>
  <si>
    <t>http://www.ine.es/daco/daco42/cne/dacocne.htm</t>
  </si>
  <si>
    <t>provisonal</t>
  </si>
  <si>
    <t>1997TI</t>
  </si>
  <si>
    <t>1997TII</t>
  </si>
  <si>
    <t>2000TIII</t>
  </si>
  <si>
    <t>2000TIV</t>
  </si>
  <si>
    <t>2001TI</t>
  </si>
  <si>
    <t>2001TII</t>
  </si>
  <si>
    <t>2001TIII</t>
  </si>
  <si>
    <t>2001TIV</t>
  </si>
  <si>
    <t>2002TI</t>
  </si>
  <si>
    <t>2002TII</t>
  </si>
  <si>
    <t>2002TIII</t>
  </si>
  <si>
    <t>2002TIV</t>
  </si>
  <si>
    <t>2003TI</t>
  </si>
  <si>
    <t>2003TII</t>
  </si>
  <si>
    <t>2003TIII</t>
  </si>
  <si>
    <t>2003TIV</t>
  </si>
  <si>
    <t>2004TI</t>
  </si>
  <si>
    <t>VABcf, "extra regio"</t>
  </si>
  <si>
    <t>RAS extra regio</t>
  </si>
  <si>
    <t>*Alcaide, J. (2000b). "Series históricas españolas 1898 a 1988." En Velarde, J., director, 1900-2000, Historia de un esfuerzo colectivo. Madrid, Planeta, vol. II, pp. 645-712.</t>
  </si>
  <si>
    <t>1986TIV</t>
  </si>
  <si>
    <t>1987TI</t>
  </si>
  <si>
    <t>1987TII</t>
  </si>
  <si>
    <t>1987TIII</t>
  </si>
  <si>
    <t>1987TIV</t>
  </si>
  <si>
    <t>1988TI</t>
  </si>
  <si>
    <t>1988TII</t>
  </si>
  <si>
    <t>VAB precios corrientes</t>
  </si>
  <si>
    <t>VAB voluemn</t>
  </si>
  <si>
    <t>CRE95, España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</si>
  <si>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</si>
  <si>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</si>
  <si>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</si>
  <si>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</si>
  <si>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</si>
  <si>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>pob 16 a 64</t>
  </si>
  <si>
    <t>pob 65+</t>
  </si>
  <si>
    <t>pob 16+</t>
  </si>
  <si>
    <t>activos</t>
  </si>
  <si>
    <t>parados</t>
  </si>
  <si>
    <t>Producto Interior Bruto a precios de mercado</t>
  </si>
  <si>
    <t>Mptas. corrientes y constantes de 1986</t>
  </si>
  <si>
    <t>1954-96</t>
  </si>
  <si>
    <t>España</t>
  </si>
  <si>
    <t>VABpm</t>
  </si>
  <si>
    <t>Valor Añadido Bruto a precios de mercado</t>
  </si>
  <si>
    <t>VABcf</t>
  </si>
  <si>
    <t>Valor Añadido Bruto a coste de los factores</t>
  </si>
  <si>
    <t>Mptas. Corrientes</t>
  </si>
  <si>
    <t>PISB</t>
  </si>
  <si>
    <t>Producción imputada de servicios bancarios</t>
  </si>
  <si>
    <t>1954-95</t>
  </si>
  <si>
    <t>VABcf er</t>
  </si>
  <si>
    <t>VABcf de la "extra-regio" (CRE86)</t>
  </si>
  <si>
    <t>INE. Contabilidad Nacional de España, base 1986.</t>
  </si>
  <si>
    <t>INE. Contabilidad Regional de España, base 1986.</t>
  </si>
  <si>
    <t>Uriel, E., M. L. Moltó y V. Cucarella  (2000). "Contabilidad Nacional de España. Series enlazadas 1954- 1997. (CNEe-86). Fundación BBV, Bilbao.</t>
  </si>
  <si>
    <r>
      <t>Fuente:</t>
    </r>
    <r>
      <rPr>
        <sz val="10"/>
        <rFont val="Palatino"/>
        <family val="0"/>
      </rPr>
      <t xml:space="preserve"> MITIN. </t>
    </r>
    <r>
      <rPr>
        <u val="single"/>
        <sz val="10"/>
        <color indexed="12"/>
        <rFont val="Palatino"/>
        <family val="0"/>
      </rPr>
      <t>http://www.mtin.es/series/</t>
    </r>
  </si>
  <si>
    <t>% de los ocupados que declara un segundo empleo</t>
  </si>
  <si>
    <t>HMSEM</t>
  </si>
  <si>
    <t>horas medias semanales trabajadas por todos los ocupados</t>
  </si>
  <si>
    <t xml:space="preserve">  por trimestre</t>
  </si>
  <si>
    <t>djor</t>
  </si>
  <si>
    <t>Base 2000</t>
  </si>
  <si>
    <t>HORAS_TOT</t>
  </si>
  <si>
    <t>horas trabajadas</t>
  </si>
  <si>
    <t>Fuente: INE</t>
  </si>
  <si>
    <t>http://www.ine.es/jaxi/menu.do?type=pcaxis&amp;path=%2Ft35%2Fp009&amp;file=inebase&amp;L=0</t>
  </si>
  <si>
    <t>PISB, millones de euros</t>
  </si>
  <si>
    <t>deflactor VABpm</t>
  </si>
  <si>
    <t>Hoja 1. Contabilidad trimestral: series trimestrales</t>
  </si>
  <si>
    <t>Contabilidad Nacional Trimestral de España</t>
  </si>
  <si>
    <t>BASE 2000</t>
  </si>
  <si>
    <t>1995TI</t>
  </si>
  <si>
    <t>1995TII</t>
  </si>
  <si>
    <t>1995TIII</t>
  </si>
  <si>
    <t>1995TIV</t>
  </si>
  <si>
    <t>1996TI</t>
  </si>
  <si>
    <t>1996TII</t>
  </si>
  <si>
    <t>1996TIII</t>
  </si>
  <si>
    <t>1996TIV</t>
  </si>
  <si>
    <t>2004TII</t>
  </si>
  <si>
    <t>2004TIII</t>
  </si>
  <si>
    <t>2004TIV</t>
  </si>
  <si>
    <t>2008TIV</t>
  </si>
  <si>
    <t>2009TI</t>
  </si>
  <si>
    <t>2009TII</t>
  </si>
  <si>
    <t>Series agregadas de Contabilidad Nacional en base 86</t>
  </si>
  <si>
    <t>Millones de pesetas corrientes</t>
  </si>
  <si>
    <t>unidad: miles de personas, puestos de trabajo o horas trabajadas o millones de euros</t>
  </si>
  <si>
    <t>Millones de pesetas constantes (de 1986)</t>
  </si>
  <si>
    <t>miles de ocupados</t>
  </si>
  <si>
    <t>Maluquer y Llonch (2005)</t>
  </si>
  <si>
    <t>Empleo extra regio</t>
  </si>
  <si>
    <t>VAB precios corrientes, millones de euros</t>
  </si>
  <si>
    <t>volumen, 2008 = 100</t>
  </si>
  <si>
    <t>CNE08</t>
  </si>
  <si>
    <t>2009 (P)</t>
  </si>
  <si>
    <t>2010 (A)</t>
  </si>
  <si>
    <t>puestos de trabajo</t>
  </si>
  <si>
    <t>1993TI</t>
  </si>
  <si>
    <t>1993TII</t>
  </si>
  <si>
    <t>1993TIII</t>
  </si>
  <si>
    <t>1993TIV</t>
  </si>
  <si>
    <t>1994TI</t>
  </si>
  <si>
    <t>1994TII</t>
  </si>
  <si>
    <t>1994TIII</t>
  </si>
  <si>
    <t>2009TIII</t>
  </si>
  <si>
    <t>2009TIV</t>
  </si>
  <si>
    <t>2010TI</t>
  </si>
  <si>
    <t>2010TII</t>
  </si>
  <si>
    <t>2011TIII</t>
  </si>
  <si>
    <t>fuente: http://www.ine.es/jaxi/menu.do?type=pcaxis&amp;path=%2Ft35%2Fp009&amp;file=inebase&amp;L=0</t>
  </si>
  <si>
    <t>construcción series anuales</t>
  </si>
  <si>
    <t>CNTR, medias anuales</t>
  </si>
  <si>
    <t>2005TII</t>
  </si>
  <si>
    <t>2005TIII</t>
  </si>
  <si>
    <t>2005TIV</t>
  </si>
  <si>
    <t>2006TI</t>
  </si>
  <si>
    <t>2006TII</t>
  </si>
  <si>
    <t>2006TIII</t>
  </si>
  <si>
    <t>2006TIV</t>
  </si>
  <si>
    <t>2007TI</t>
  </si>
  <si>
    <t>2007TII</t>
  </si>
  <si>
    <t>2007TIII</t>
  </si>
  <si>
    <t>%SEGEMP</t>
  </si>
  <si>
    <t xml:space="preserve"> CNE86, INE</t>
  </si>
  <si>
    <t>provisional</t>
  </si>
  <si>
    <t>avance</t>
  </si>
  <si>
    <t>2009 (A)</t>
  </si>
  <si>
    <t>VAB precios básicos</t>
  </si>
  <si>
    <t>precios corrientes</t>
  </si>
  <si>
    <t>precios corrientes, millones de euros</t>
  </si>
  <si>
    <t>volumen, 2000 = 100</t>
  </si>
  <si>
    <t>precios constantes de 2000</t>
  </si>
  <si>
    <t>deflactor implícito</t>
  </si>
  <si>
    <t>CNE base 1995</t>
  </si>
  <si>
    <t>VAB pb</t>
  </si>
  <si>
    <t>VAB a pb por ramas de acividad</t>
  </si>
  <si>
    <t>1. Series de Alcaide (2000b)</t>
  </si>
  <si>
    <t>http://www.ine.es/jaxi/menu.do?type=pcaxis&amp;path=%2Ft35%2Fp008&amp;file=inebase&amp;L=0</t>
  </si>
  <si>
    <t>pib a precios de mercado, oferta</t>
  </si>
  <si>
    <t>VABpb precios corr</t>
  </si>
  <si>
    <t>VAB pb precios const</t>
  </si>
  <si>
    <t>serie anual</t>
  </si>
  <si>
    <t>VABcf, millones de euros</t>
  </si>
  <si>
    <t>VABcf, millones de euros de 86</t>
  </si>
  <si>
    <t>SIFMI</t>
  </si>
  <si>
    <t>1983TIII</t>
  </si>
  <si>
    <t>1983TIV</t>
  </si>
  <si>
    <t>1984TI</t>
  </si>
  <si>
    <t>1984TII</t>
  </si>
  <si>
    <t>1984TIII</t>
  </si>
  <si>
    <t>1984TIV</t>
  </si>
  <si>
    <t>1985TI</t>
  </si>
  <si>
    <t>1994TIV</t>
  </si>
  <si>
    <t>INDICE DE CONTENIDOS Y FUENTES</t>
  </si>
  <si>
    <t>series de poblacion en principio vienen del INE, censos e interpolaciones de ellos. Activos de EPA y más cosas….</t>
  </si>
  <si>
    <t>población a 1 de julio</t>
  </si>
  <si>
    <t>pob 0 a 15</t>
  </si>
  <si>
    <t>totales nacionales</t>
  </si>
  <si>
    <t>ptos de trabajo</t>
  </si>
  <si>
    <t>%segunda ocupación</t>
  </si>
  <si>
    <t>ratio con original</t>
  </si>
  <si>
    <t>% seg ocup EPA papel</t>
  </si>
  <si>
    <t>1988TIII</t>
  </si>
  <si>
    <t>1988TIV</t>
  </si>
  <si>
    <t>1989TI</t>
  </si>
  <si>
    <t>1989TII</t>
  </si>
  <si>
    <t>1989TIII</t>
  </si>
  <si>
    <t>1989TIV</t>
  </si>
  <si>
    <t>1990TI</t>
  </si>
  <si>
    <t>1990TII</t>
  </si>
  <si>
    <t>1990TIII</t>
  </si>
  <si>
    <t>1990TIV</t>
  </si>
  <si>
    <t>1991TI</t>
  </si>
  <si>
    <t>1991TII</t>
  </si>
  <si>
    <t>1991TIII</t>
  </si>
  <si>
    <t>1991TIV</t>
  </si>
  <si>
    <t>1992TI</t>
  </si>
  <si>
    <t>1992TII</t>
  </si>
  <si>
    <t>1992TIII</t>
  </si>
  <si>
    <t>1992TIV</t>
  </si>
  <si>
    <t>Remuneración asalariados</t>
  </si>
  <si>
    <t>REM_AS er</t>
  </si>
  <si>
    <t>Remuneración asalariados, extra regio</t>
  </si>
  <si>
    <t>1986-96</t>
  </si>
  <si>
    <t>fuentes:</t>
  </si>
  <si>
    <t>2007TIV</t>
  </si>
  <si>
    <t>2008TI</t>
  </si>
  <si>
    <t>2008TII</t>
  </si>
  <si>
    <t>2008TIII</t>
  </si>
  <si>
    <t>CNE base 2000 work</t>
  </si>
  <si>
    <t>http://www.ine.es/daco/daco42/cne00/dacocne_b00.htm</t>
  </si>
  <si>
    <t>VAB</t>
  </si>
  <si>
    <t>agregados por ramas de actividad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</si>
  <si>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</si>
  <si>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</si>
  <si>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</si>
  <si>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</si>
  <si>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</si>
  <si>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</si>
  <si>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</si>
  <si>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</si>
  <si>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>2008 (P)</t>
  </si>
  <si>
    <t>Hoja 2. Contabilidad Nacional y Nacional trimestral: series anuales</t>
  </si>
  <si>
    <t>series anuales de CNE</t>
  </si>
  <si>
    <t>Empleo total, ocupados, Maluquer y Llonch (2005)</t>
  </si>
  <si>
    <t>1954-1994</t>
  </si>
  <si>
    <t>Empleo asalariado, ocupados, CNE86 del INE</t>
  </si>
  <si>
    <t>Puestos de Trabajo</t>
  </si>
  <si>
    <t>1995</t>
  </si>
  <si>
    <t>1996</t>
  </si>
  <si>
    <t>1997</t>
  </si>
  <si>
    <t>1998</t>
  </si>
  <si>
    <t>1999</t>
  </si>
  <si>
    <t>2000</t>
  </si>
  <si>
    <t>2001(P)</t>
  </si>
  <si>
    <t>2002(P)</t>
  </si>
  <si>
    <t>2003(A)</t>
  </si>
  <si>
    <t xml:space="preserve">precios constantes de 1995 </t>
  </si>
  <si>
    <t>CNTR95</t>
  </si>
  <si>
    <t>precios constantes</t>
  </si>
  <si>
    <t>VAB pb, millones de euros</t>
  </si>
  <si>
    <t>http://www.ine.es/jaxiBD/menu.do?L=0&amp;divi=CTA&amp;his=0&amp;type=db</t>
  </si>
  <si>
    <t>Empleo asalariado, ocupados, Maluquer y Llonch (2005)</t>
  </si>
  <si>
    <t>Empleo total (ocupados) extra regio (CRE86)</t>
  </si>
  <si>
    <t>extra regio</t>
  </si>
  <si>
    <t>1997TIII</t>
  </si>
  <si>
    <t>1997TIV</t>
  </si>
  <si>
    <t>1998TI</t>
  </si>
  <si>
    <t>1998TII</t>
  </si>
  <si>
    <t>1998TIII</t>
  </si>
  <si>
    <t>1998TIV</t>
  </si>
  <si>
    <t>1999TI</t>
  </si>
  <si>
    <t>1999TII</t>
  </si>
  <si>
    <t>1999TIII</t>
  </si>
  <si>
    <t>1999TIV</t>
  </si>
  <si>
    <t>2000TI</t>
  </si>
  <si>
    <t>2000TII</t>
  </si>
  <si>
    <t>1985TII</t>
  </si>
  <si>
    <t>1985TIII</t>
  </si>
  <si>
    <t>1985TIV</t>
  </si>
  <si>
    <t>1986TI</t>
  </si>
  <si>
    <t>1986TII</t>
  </si>
  <si>
    <t>1986TIII</t>
  </si>
  <si>
    <t>a. Producción y precios</t>
  </si>
  <si>
    <t>variables incluidas:</t>
  </si>
  <si>
    <t>unidades</t>
  </si>
  <si>
    <t>período</t>
  </si>
  <si>
    <t>ámbito territorial</t>
  </si>
  <si>
    <t>PIBpm</t>
  </si>
  <si>
    <t>BBVA en papel, early stuff</t>
  </si>
  <si>
    <t xml:space="preserve">    Empleo total (ocupados)</t>
  </si>
  <si>
    <t>fuente: INE y Uriel et al</t>
  </si>
  <si>
    <t xml:space="preserve">   Empleo asalariado</t>
  </si>
  <si>
    <t>posible error tipográfico</t>
  </si>
  <si>
    <t>Maluquer y Llonch</t>
  </si>
  <si>
    <t>CNE 86, INE</t>
  </si>
  <si>
    <t>BB, Renta nacional de España y su disribución provincial, serie homogénea 1955-75 y dato de 1977</t>
  </si>
  <si>
    <t>Maluquer, J. y M. Llonch (2005). "Trabajo y relaciones laborales." En A. Carreras y X. Tafunell, coordinadores. Estadísticas históricas de España, siglos XIX-XX, segunda edición. Fundación BBVA, Bilbao, pp. 1155-1245.</t>
  </si>
  <si>
    <t>ocupados</t>
  </si>
  <si>
    <t>Puestos de trabajo</t>
  </si>
  <si>
    <t>PT eq a tc</t>
  </si>
  <si>
    <t>BASE 2008</t>
  </si>
  <si>
    <t>2010TIII</t>
  </si>
  <si>
    <t>2010TIV</t>
  </si>
  <si>
    <t>2011TI</t>
  </si>
  <si>
    <t>2011TII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</si>
</sst>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"/>
    <numFmt numFmtId="167" formatCode="#,##0.0000000000"/>
    <numFmt numFmtId="168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i/>
      <sz val="10"/>
      <name val="Palatino"/>
      <family val="0"/>
    </font>
    <font>
      <sz val="10"/>
      <name val="Palatino"/>
      <family val="0"/>
    </font>
    <font>
      <u val="single"/>
      <sz val="10"/>
      <color indexed="12"/>
      <name val="Palatino"/>
      <family val="0"/>
    </font>
    <font>
      <sz val="13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" fillId="0" borderId="0" xfId="20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20" applyFont="1" applyAlignment="1">
      <alignment/>
    </xf>
    <xf numFmtId="16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daco/daco42/cne/dacocne.htm" TargetMode="External" /><Relationship Id="rId2" Type="http://schemas.openxmlformats.org/officeDocument/2006/relationships/hyperlink" Target="http://www.ine.es/daco/daco42/cne00/dacocne_b00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9"/>
  <sheetViews>
    <sheetView tabSelected="1" zoomScale="125" zoomScaleNormal="125" workbookViewId="0" topLeftCell="A115">
      <selection activeCell="A116" sqref="A116"/>
    </sheetView>
  </sheetViews>
  <sheetFormatPr defaultColWidth="11.00390625" defaultRowHeight="12.75"/>
  <cols>
    <col min="3" max="3" width="37.25390625" style="0" customWidth="1"/>
    <col min="4" max="4" width="34.375" style="0" customWidth="1"/>
  </cols>
  <sheetData>
    <row r="3" ht="12.75">
      <c r="C3" s="2" t="s">
        <v>280</v>
      </c>
    </row>
    <row r="7" ht="12.75">
      <c r="C7" s="3" t="s">
        <v>194</v>
      </c>
    </row>
    <row r="9" ht="12.75">
      <c r="C9" s="1" t="s">
        <v>117</v>
      </c>
    </row>
    <row r="10" spans="2:5" ht="12.75">
      <c r="B10" s="1" t="s">
        <v>50</v>
      </c>
      <c r="C10" t="s">
        <v>118</v>
      </c>
      <c r="D10" t="s">
        <v>119</v>
      </c>
      <c r="E10" t="s">
        <v>120</v>
      </c>
    </row>
    <row r="11" spans="2:5" ht="12.75">
      <c r="B11" s="1" t="s">
        <v>121</v>
      </c>
      <c r="C11" t="s">
        <v>386</v>
      </c>
      <c r="D11" t="s">
        <v>53</v>
      </c>
      <c r="E11" t="s">
        <v>120</v>
      </c>
    </row>
    <row r="12" spans="2:5" ht="12.75">
      <c r="B12" s="1" t="s">
        <v>51</v>
      </c>
      <c r="C12" t="s">
        <v>52</v>
      </c>
      <c r="D12" t="s">
        <v>56</v>
      </c>
      <c r="E12" t="s">
        <v>120</v>
      </c>
    </row>
    <row r="13" spans="2:5" ht="12.75">
      <c r="B13" s="1" t="s">
        <v>8</v>
      </c>
      <c r="C13" t="s">
        <v>54</v>
      </c>
      <c r="D13" t="s">
        <v>57</v>
      </c>
      <c r="E13" t="s">
        <v>120</v>
      </c>
    </row>
    <row r="14" spans="2:5" ht="12.75">
      <c r="B14" s="1" t="s">
        <v>9</v>
      </c>
      <c r="C14" t="s">
        <v>55</v>
      </c>
      <c r="D14" t="s">
        <v>58</v>
      </c>
      <c r="E14" t="s">
        <v>120</v>
      </c>
    </row>
    <row r="15" ht="12.75">
      <c r="B15" s="1"/>
    </row>
    <row r="16" spans="2:3" ht="12.75">
      <c r="B16" s="1"/>
      <c r="C16" t="s">
        <v>59</v>
      </c>
    </row>
    <row r="17" ht="12.75">
      <c r="B17" s="1"/>
    </row>
    <row r="18" spans="2:3" ht="12.75">
      <c r="B18" s="1"/>
      <c r="C18" s="1" t="s">
        <v>187</v>
      </c>
    </row>
    <row r="19" spans="2:5" ht="12.75">
      <c r="B19" s="1" t="s">
        <v>50</v>
      </c>
      <c r="C19" t="s">
        <v>118</v>
      </c>
      <c r="D19" t="s">
        <v>119</v>
      </c>
      <c r="E19" t="s">
        <v>60</v>
      </c>
    </row>
    <row r="20" spans="2:5" ht="12.75">
      <c r="B20" s="1" t="s">
        <v>121</v>
      </c>
      <c r="C20" t="s">
        <v>386</v>
      </c>
      <c r="D20" t="s">
        <v>53</v>
      </c>
      <c r="E20" t="s">
        <v>60</v>
      </c>
    </row>
    <row r="21" spans="2:5" ht="12.75">
      <c r="B21" s="1" t="s">
        <v>51</v>
      </c>
      <c r="C21" t="s">
        <v>52</v>
      </c>
      <c r="D21" t="s">
        <v>56</v>
      </c>
      <c r="E21" t="s">
        <v>60</v>
      </c>
    </row>
    <row r="22" spans="2:5" ht="12.75">
      <c r="B22" s="1" t="s">
        <v>188</v>
      </c>
      <c r="C22" t="s">
        <v>65</v>
      </c>
      <c r="D22" t="s">
        <v>66</v>
      </c>
      <c r="E22" t="s">
        <v>60</v>
      </c>
    </row>
    <row r="24" spans="2:3" ht="12.75">
      <c r="B24" s="1"/>
      <c r="C24" s="1" t="s">
        <v>61</v>
      </c>
    </row>
    <row r="25" spans="2:5" ht="12.75">
      <c r="B25" s="1" t="s">
        <v>50</v>
      </c>
      <c r="C25" t="s">
        <v>118</v>
      </c>
      <c r="E25" t="s">
        <v>62</v>
      </c>
    </row>
    <row r="26" spans="2:5" ht="12.75">
      <c r="B26" s="1" t="s">
        <v>121</v>
      </c>
      <c r="C26" t="s">
        <v>334</v>
      </c>
      <c r="E26" t="s">
        <v>62</v>
      </c>
    </row>
    <row r="27" spans="2:5" ht="12.75">
      <c r="B27" s="1" t="s">
        <v>51</v>
      </c>
      <c r="C27" t="s">
        <v>52</v>
      </c>
      <c r="E27" t="s">
        <v>62</v>
      </c>
    </row>
    <row r="28" spans="2:5" ht="12.75">
      <c r="B28" s="1" t="s">
        <v>188</v>
      </c>
      <c r="C28" t="s">
        <v>189</v>
      </c>
      <c r="E28" t="s">
        <v>62</v>
      </c>
    </row>
    <row r="30" ht="12.75">
      <c r="C30" t="s">
        <v>190</v>
      </c>
    </row>
    <row r="31" ht="12.75">
      <c r="C31" t="s">
        <v>191</v>
      </c>
    </row>
    <row r="34" ht="12.75">
      <c r="C34" s="3" t="s">
        <v>329</v>
      </c>
    </row>
    <row r="35" ht="12.75">
      <c r="C35" s="2" t="s">
        <v>64</v>
      </c>
    </row>
    <row r="37" ht="12.75">
      <c r="C37" s="1" t="s">
        <v>81</v>
      </c>
    </row>
    <row r="38" spans="2:5" ht="12.75">
      <c r="B38" s="1" t="s">
        <v>50</v>
      </c>
      <c r="C38" t="s">
        <v>118</v>
      </c>
      <c r="D38" t="s">
        <v>119</v>
      </c>
      <c r="E38" t="s">
        <v>74</v>
      </c>
    </row>
    <row r="39" spans="2:5" ht="12.75">
      <c r="B39" s="1" t="s">
        <v>121</v>
      </c>
      <c r="C39" t="s">
        <v>386</v>
      </c>
      <c r="D39" t="s">
        <v>53</v>
      </c>
      <c r="E39" t="s">
        <v>74</v>
      </c>
    </row>
    <row r="40" spans="2:5" ht="12.75">
      <c r="B40" s="1" t="s">
        <v>51</v>
      </c>
      <c r="C40" t="s">
        <v>67</v>
      </c>
      <c r="D40" t="s">
        <v>56</v>
      </c>
      <c r="E40" t="s">
        <v>74</v>
      </c>
    </row>
    <row r="41" spans="2:5" ht="12.75">
      <c r="B41" s="1" t="s">
        <v>186</v>
      </c>
      <c r="C41" t="s">
        <v>72</v>
      </c>
      <c r="E41" t="s">
        <v>74</v>
      </c>
    </row>
    <row r="42" spans="2:5" ht="12.75">
      <c r="B42" s="1" t="s">
        <v>8</v>
      </c>
      <c r="C42" t="s">
        <v>68</v>
      </c>
      <c r="D42" t="s">
        <v>57</v>
      </c>
      <c r="E42" t="s">
        <v>74</v>
      </c>
    </row>
    <row r="43" spans="2:5" ht="12.75">
      <c r="B43" s="1" t="s">
        <v>9</v>
      </c>
      <c r="C43" t="s">
        <v>69</v>
      </c>
      <c r="D43" t="s">
        <v>58</v>
      </c>
      <c r="E43" t="s">
        <v>74</v>
      </c>
    </row>
    <row r="44" spans="2:5" ht="12.75">
      <c r="B44" s="1" t="s">
        <v>71</v>
      </c>
      <c r="C44" t="s">
        <v>73</v>
      </c>
      <c r="E44" t="s">
        <v>74</v>
      </c>
    </row>
    <row r="46" ht="12.75">
      <c r="C46" s="1" t="s">
        <v>82</v>
      </c>
    </row>
    <row r="47" spans="2:5" ht="12.75">
      <c r="B47" s="1" t="s">
        <v>50</v>
      </c>
      <c r="C47" t="s">
        <v>118</v>
      </c>
      <c r="D47" t="s">
        <v>119</v>
      </c>
      <c r="E47" t="s">
        <v>76</v>
      </c>
    </row>
    <row r="48" spans="2:5" ht="12.75">
      <c r="B48" s="1" t="s">
        <v>121</v>
      </c>
      <c r="C48" t="s">
        <v>386</v>
      </c>
      <c r="D48" t="s">
        <v>53</v>
      </c>
      <c r="E48" t="s">
        <v>76</v>
      </c>
    </row>
    <row r="49" spans="2:5" ht="12.75">
      <c r="B49" s="1" t="s">
        <v>51</v>
      </c>
      <c r="C49" t="s">
        <v>67</v>
      </c>
      <c r="D49" t="s">
        <v>56</v>
      </c>
      <c r="E49" t="s">
        <v>76</v>
      </c>
    </row>
    <row r="50" spans="2:5" ht="12.75">
      <c r="B50" s="1" t="s">
        <v>186</v>
      </c>
      <c r="C50" t="s">
        <v>72</v>
      </c>
      <c r="E50" t="s">
        <v>76</v>
      </c>
    </row>
    <row r="51" spans="2:5" ht="12.75">
      <c r="B51" s="1" t="s">
        <v>77</v>
      </c>
      <c r="C51" t="s">
        <v>75</v>
      </c>
      <c r="D51" t="s">
        <v>78</v>
      </c>
      <c r="E51" t="s">
        <v>79</v>
      </c>
    </row>
    <row r="53" ht="12.75">
      <c r="C53" s="1" t="s">
        <v>83</v>
      </c>
    </row>
    <row r="54" spans="2:5" ht="12.75">
      <c r="B54" s="1" t="s">
        <v>50</v>
      </c>
      <c r="C54" t="s">
        <v>118</v>
      </c>
      <c r="D54" t="s">
        <v>119</v>
      </c>
      <c r="E54" t="s">
        <v>79</v>
      </c>
    </row>
    <row r="55" spans="2:5" ht="12.75">
      <c r="B55" s="1" t="s">
        <v>121</v>
      </c>
      <c r="C55" t="s">
        <v>386</v>
      </c>
      <c r="D55" t="s">
        <v>53</v>
      </c>
      <c r="E55" t="s">
        <v>79</v>
      </c>
    </row>
    <row r="56" spans="2:5" ht="12.75">
      <c r="B56" s="1" t="s">
        <v>51</v>
      </c>
      <c r="C56" t="s">
        <v>67</v>
      </c>
      <c r="D56" t="s">
        <v>56</v>
      </c>
      <c r="E56" t="s">
        <v>79</v>
      </c>
    </row>
    <row r="57" spans="2:5" ht="12.75">
      <c r="B57" s="1" t="s">
        <v>186</v>
      </c>
      <c r="C57" t="s">
        <v>72</v>
      </c>
      <c r="E57" t="s">
        <v>79</v>
      </c>
    </row>
    <row r="58" spans="2:5" ht="12.75">
      <c r="B58" s="1" t="s">
        <v>77</v>
      </c>
      <c r="C58" t="s">
        <v>75</v>
      </c>
      <c r="D58" t="s">
        <v>78</v>
      </c>
      <c r="E58" t="s">
        <v>79</v>
      </c>
    </row>
    <row r="60" ht="12.75">
      <c r="C60" s="1" t="s">
        <v>87</v>
      </c>
    </row>
    <row r="61" spans="2:5" ht="12.75">
      <c r="B61" s="1" t="s">
        <v>121</v>
      </c>
      <c r="C61" t="s">
        <v>386</v>
      </c>
      <c r="D61" t="s">
        <v>53</v>
      </c>
      <c r="E61" t="s">
        <v>88</v>
      </c>
    </row>
    <row r="62" spans="2:5" ht="12.75">
      <c r="B62" s="1" t="s">
        <v>51</v>
      </c>
      <c r="C62" t="s">
        <v>67</v>
      </c>
      <c r="D62" t="s">
        <v>56</v>
      </c>
      <c r="E62" t="s">
        <v>88</v>
      </c>
    </row>
    <row r="63" spans="2:5" ht="12.75">
      <c r="B63" s="1" t="s">
        <v>8</v>
      </c>
      <c r="C63" t="s">
        <v>68</v>
      </c>
      <c r="D63" t="s">
        <v>57</v>
      </c>
      <c r="E63" t="s">
        <v>88</v>
      </c>
    </row>
    <row r="64" spans="2:5" ht="12.75">
      <c r="B64" s="1" t="s">
        <v>9</v>
      </c>
      <c r="C64" t="s">
        <v>86</v>
      </c>
      <c r="D64" t="s">
        <v>58</v>
      </c>
      <c r="E64" t="s">
        <v>88</v>
      </c>
    </row>
    <row r="65" spans="2:3" ht="12.75">
      <c r="B65" s="1" t="s">
        <v>71</v>
      </c>
      <c r="C65" t="s">
        <v>259</v>
      </c>
    </row>
    <row r="67" ht="12.75">
      <c r="C67" s="1" t="s">
        <v>89</v>
      </c>
    </row>
    <row r="68" spans="2:5" ht="12.75">
      <c r="B68" s="1" t="s">
        <v>51</v>
      </c>
      <c r="C68" t="s">
        <v>67</v>
      </c>
      <c r="D68" t="s">
        <v>56</v>
      </c>
      <c r="E68" t="s">
        <v>13</v>
      </c>
    </row>
    <row r="69" spans="2:5" ht="12.75">
      <c r="B69" s="1" t="s">
        <v>7</v>
      </c>
      <c r="C69" t="s">
        <v>2</v>
      </c>
      <c r="D69" t="s">
        <v>78</v>
      </c>
      <c r="E69" t="s">
        <v>13</v>
      </c>
    </row>
    <row r="70" spans="2:5" ht="12.75">
      <c r="B70" s="1" t="s">
        <v>77</v>
      </c>
      <c r="C70" t="s">
        <v>185</v>
      </c>
      <c r="D70" t="s">
        <v>78</v>
      </c>
      <c r="E70" t="s">
        <v>13</v>
      </c>
    </row>
    <row r="71" spans="2:5" ht="12.75">
      <c r="B71" s="1" t="s">
        <v>8</v>
      </c>
      <c r="C71" t="s">
        <v>3</v>
      </c>
      <c r="D71" t="s">
        <v>57</v>
      </c>
      <c r="E71" t="s">
        <v>13</v>
      </c>
    </row>
    <row r="72" spans="2:5" ht="12.75">
      <c r="B72" s="1" t="s">
        <v>10</v>
      </c>
      <c r="C72" t="s">
        <v>4</v>
      </c>
      <c r="D72" t="s">
        <v>11</v>
      </c>
      <c r="E72" t="s">
        <v>13</v>
      </c>
    </row>
    <row r="73" spans="2:5" ht="12.75">
      <c r="B73" s="1" t="s">
        <v>9</v>
      </c>
      <c r="C73" t="s">
        <v>5</v>
      </c>
      <c r="D73" t="s">
        <v>12</v>
      </c>
      <c r="E73" t="s">
        <v>13</v>
      </c>
    </row>
    <row r="74" spans="2:5" ht="12.75">
      <c r="B74" s="1" t="s">
        <v>71</v>
      </c>
      <c r="C74" t="s">
        <v>6</v>
      </c>
      <c r="E74" t="s">
        <v>13</v>
      </c>
    </row>
    <row r="76" ht="12.75">
      <c r="C76" s="1" t="s">
        <v>21</v>
      </c>
    </row>
    <row r="77" spans="2:5" ht="12.75">
      <c r="B77" s="1" t="s">
        <v>50</v>
      </c>
      <c r="C77" t="s">
        <v>118</v>
      </c>
      <c r="D77" t="s">
        <v>119</v>
      </c>
      <c r="E77" t="s">
        <v>79</v>
      </c>
    </row>
    <row r="78" spans="2:5" ht="12.75">
      <c r="B78" s="1" t="s">
        <v>121</v>
      </c>
      <c r="C78" t="s">
        <v>93</v>
      </c>
      <c r="D78" t="s">
        <v>53</v>
      </c>
      <c r="E78" t="s">
        <v>79</v>
      </c>
    </row>
    <row r="79" spans="2:5" ht="12.75">
      <c r="B79" s="1" t="s">
        <v>51</v>
      </c>
      <c r="C79" t="s">
        <v>67</v>
      </c>
      <c r="D79" t="s">
        <v>56</v>
      </c>
      <c r="E79" t="s">
        <v>79</v>
      </c>
    </row>
    <row r="80" spans="2:5" ht="12.75">
      <c r="B80" s="1" t="s">
        <v>7</v>
      </c>
      <c r="C80" t="s">
        <v>2</v>
      </c>
      <c r="D80" t="s">
        <v>78</v>
      </c>
      <c r="E80" t="s">
        <v>79</v>
      </c>
    </row>
    <row r="81" spans="2:5" ht="12.75">
      <c r="B81" s="1" t="s">
        <v>8</v>
      </c>
      <c r="C81" t="s">
        <v>3</v>
      </c>
      <c r="D81" t="s">
        <v>57</v>
      </c>
      <c r="E81" t="s">
        <v>79</v>
      </c>
    </row>
    <row r="82" spans="2:5" ht="12.75">
      <c r="B82" s="1" t="s">
        <v>10</v>
      </c>
      <c r="C82" t="s">
        <v>17</v>
      </c>
      <c r="D82" t="s">
        <v>11</v>
      </c>
      <c r="E82" t="s">
        <v>79</v>
      </c>
    </row>
    <row r="83" spans="2:5" ht="12.75">
      <c r="B83" s="1" t="s">
        <v>9</v>
      </c>
      <c r="C83" t="s">
        <v>18</v>
      </c>
      <c r="D83" t="s">
        <v>22</v>
      </c>
      <c r="E83" t="s">
        <v>79</v>
      </c>
    </row>
    <row r="84" spans="2:5" ht="12.75">
      <c r="B84" s="1" t="s">
        <v>71</v>
      </c>
      <c r="C84" t="s">
        <v>19</v>
      </c>
      <c r="E84" t="s">
        <v>79</v>
      </c>
    </row>
    <row r="88" ht="12.75">
      <c r="C88" s="3" t="s">
        <v>63</v>
      </c>
    </row>
    <row r="89" ht="12.75">
      <c r="C89" s="2"/>
    </row>
    <row r="90" ht="12.75">
      <c r="C90" s="6" t="s">
        <v>370</v>
      </c>
    </row>
    <row r="92" spans="3:6" ht="12.75">
      <c r="C92" s="6" t="s">
        <v>371</v>
      </c>
      <c r="D92" s="6" t="s">
        <v>372</v>
      </c>
      <c r="E92" s="6" t="s">
        <v>373</v>
      </c>
      <c r="F92" s="6" t="s">
        <v>374</v>
      </c>
    </row>
    <row r="93" spans="2:6" ht="12.75">
      <c r="B93" s="1" t="s">
        <v>375</v>
      </c>
      <c r="C93" t="s">
        <v>164</v>
      </c>
      <c r="D93" t="s">
        <v>165</v>
      </c>
      <c r="E93" t="s">
        <v>166</v>
      </c>
      <c r="F93" t="s">
        <v>167</v>
      </c>
    </row>
    <row r="94" spans="2:6" ht="12.75">
      <c r="B94" s="1" t="s">
        <v>168</v>
      </c>
      <c r="C94" t="s">
        <v>169</v>
      </c>
      <c r="D94" t="s">
        <v>165</v>
      </c>
      <c r="E94" t="s">
        <v>166</v>
      </c>
      <c r="F94" t="s">
        <v>167</v>
      </c>
    </row>
    <row r="95" spans="2:6" ht="12.75">
      <c r="B95" s="1" t="s">
        <v>170</v>
      </c>
      <c r="C95" t="s">
        <v>171</v>
      </c>
      <c r="D95" t="s">
        <v>172</v>
      </c>
      <c r="E95" t="s">
        <v>166</v>
      </c>
      <c r="F95" t="s">
        <v>167</v>
      </c>
    </row>
    <row r="96" spans="2:6" ht="12.75">
      <c r="B96" s="1" t="s">
        <v>173</v>
      </c>
      <c r="C96" t="s">
        <v>174</v>
      </c>
      <c r="D96" t="s">
        <v>165</v>
      </c>
      <c r="E96" t="s">
        <v>175</v>
      </c>
      <c r="F96" t="s">
        <v>167</v>
      </c>
    </row>
    <row r="97" spans="2:6" ht="12.75">
      <c r="B97" s="1" t="s">
        <v>176</v>
      </c>
      <c r="C97" t="s">
        <v>177</v>
      </c>
      <c r="D97" t="s">
        <v>172</v>
      </c>
      <c r="E97" t="s">
        <v>41</v>
      </c>
      <c r="F97" t="s">
        <v>42</v>
      </c>
    </row>
    <row r="98" spans="2:6" ht="12.75">
      <c r="B98" s="1" t="s">
        <v>43</v>
      </c>
      <c r="C98" t="s">
        <v>307</v>
      </c>
      <c r="D98" t="s">
        <v>172</v>
      </c>
      <c r="E98" t="s">
        <v>166</v>
      </c>
      <c r="F98" t="s">
        <v>167</v>
      </c>
    </row>
    <row r="99" spans="2:6" ht="12.75">
      <c r="B99" s="1" t="s">
        <v>308</v>
      </c>
      <c r="C99" t="s">
        <v>309</v>
      </c>
      <c r="D99" t="s">
        <v>172</v>
      </c>
      <c r="E99" t="s">
        <v>310</v>
      </c>
      <c r="F99" t="s">
        <v>42</v>
      </c>
    </row>
    <row r="101" ht="12.75">
      <c r="C101" s="6" t="s">
        <v>311</v>
      </c>
    </row>
    <row r="102" ht="12.75">
      <c r="C102" t="s">
        <v>178</v>
      </c>
    </row>
    <row r="103" ht="12.75">
      <c r="C103" t="s">
        <v>179</v>
      </c>
    </row>
    <row r="104" ht="12.75">
      <c r="C104" t="s">
        <v>180</v>
      </c>
    </row>
    <row r="107" ht="12.75">
      <c r="C107" s="6" t="s">
        <v>113</v>
      </c>
    </row>
    <row r="109" spans="3:6" ht="12.75">
      <c r="C109" s="6" t="s">
        <v>371</v>
      </c>
      <c r="D109" s="6" t="s">
        <v>372</v>
      </c>
      <c r="E109" s="6" t="s">
        <v>373</v>
      </c>
      <c r="F109" s="6" t="s">
        <v>374</v>
      </c>
    </row>
    <row r="110" spans="2:6" ht="12.75">
      <c r="B110" s="1" t="s">
        <v>50</v>
      </c>
      <c r="C110" t="s">
        <v>114</v>
      </c>
      <c r="D110" t="s">
        <v>115</v>
      </c>
      <c r="E110" t="s">
        <v>116</v>
      </c>
      <c r="F110" t="s">
        <v>167</v>
      </c>
    </row>
    <row r="111" spans="2:6" ht="12.75">
      <c r="B111" s="1" t="s">
        <v>50</v>
      </c>
      <c r="C111" s="7" t="s">
        <v>331</v>
      </c>
      <c r="D111" t="s">
        <v>115</v>
      </c>
      <c r="E111" t="s">
        <v>332</v>
      </c>
      <c r="F111" t="s">
        <v>167</v>
      </c>
    </row>
    <row r="112" spans="2:6" ht="12.75">
      <c r="B112" s="1" t="s">
        <v>26</v>
      </c>
      <c r="C112" t="s">
        <v>333</v>
      </c>
      <c r="D112" t="s">
        <v>115</v>
      </c>
      <c r="E112" t="s">
        <v>116</v>
      </c>
      <c r="F112" t="s">
        <v>167</v>
      </c>
    </row>
    <row r="113" spans="2:6" ht="12.75">
      <c r="B113" s="1" t="s">
        <v>26</v>
      </c>
      <c r="C113" s="7" t="s">
        <v>349</v>
      </c>
      <c r="D113" t="s">
        <v>115</v>
      </c>
      <c r="E113" t="s">
        <v>332</v>
      </c>
      <c r="F113" t="s">
        <v>167</v>
      </c>
    </row>
    <row r="114" spans="2:6" ht="12.75">
      <c r="B114" s="1" t="s">
        <v>27</v>
      </c>
      <c r="C114" s="7" t="s">
        <v>350</v>
      </c>
      <c r="D114" t="s">
        <v>115</v>
      </c>
      <c r="E114" t="s">
        <v>41</v>
      </c>
      <c r="F114" t="s">
        <v>351</v>
      </c>
    </row>
    <row r="116" ht="12.75">
      <c r="C116" s="6" t="s">
        <v>311</v>
      </c>
    </row>
    <row r="117" ht="12.75">
      <c r="C117" t="s">
        <v>178</v>
      </c>
    </row>
    <row r="118" ht="12.75">
      <c r="C118" t="s">
        <v>384</v>
      </c>
    </row>
    <row r="119" ht="12.75">
      <c r="C119" t="s">
        <v>179</v>
      </c>
    </row>
    <row r="123" ht="12.75">
      <c r="C123" s="3" t="s">
        <v>24</v>
      </c>
    </row>
    <row r="125" ht="12.75">
      <c r="C125" s="6" t="s">
        <v>25</v>
      </c>
    </row>
    <row r="127" spans="3:5" ht="12.75">
      <c r="C127" s="6" t="s">
        <v>371</v>
      </c>
      <c r="D127" s="6" t="s">
        <v>372</v>
      </c>
      <c r="E127" s="6" t="s">
        <v>373</v>
      </c>
    </row>
    <row r="128" spans="2:5" ht="12.75">
      <c r="B128" s="1" t="s">
        <v>50</v>
      </c>
      <c r="C128" t="s">
        <v>385</v>
      </c>
      <c r="D128" t="s">
        <v>119</v>
      </c>
      <c r="E128" t="s">
        <v>28</v>
      </c>
    </row>
    <row r="129" spans="2:5" ht="12.75">
      <c r="B129" s="1" t="s">
        <v>121</v>
      </c>
      <c r="C129" t="s">
        <v>386</v>
      </c>
      <c r="D129" t="s">
        <v>53</v>
      </c>
      <c r="E129" t="s">
        <v>28</v>
      </c>
    </row>
    <row r="131" ht="12.75">
      <c r="C131" t="s">
        <v>29</v>
      </c>
    </row>
    <row r="134" ht="12.75">
      <c r="C134" s="2" t="s">
        <v>30</v>
      </c>
    </row>
    <row r="136" ht="12.75">
      <c r="C136" t="s">
        <v>44</v>
      </c>
    </row>
    <row r="137" spans="3:5" ht="12.75">
      <c r="C137" t="s">
        <v>32</v>
      </c>
      <c r="D137" t="s">
        <v>31</v>
      </c>
      <c r="E137" t="s">
        <v>35</v>
      </c>
    </row>
    <row r="138" spans="3:5" ht="12.75">
      <c r="C138" t="s">
        <v>33</v>
      </c>
      <c r="D138" t="s">
        <v>31</v>
      </c>
      <c r="E138" t="s">
        <v>35</v>
      </c>
    </row>
    <row r="139" spans="3:5" ht="12.75">
      <c r="C139" t="s">
        <v>34</v>
      </c>
      <c r="D139" t="s">
        <v>31</v>
      </c>
      <c r="E139" t="s">
        <v>35</v>
      </c>
    </row>
    <row r="141" ht="13.5">
      <c r="C141" s="21" t="s">
        <v>181</v>
      </c>
    </row>
    <row r="144" ht="12.75">
      <c r="C144" s="2" t="s">
        <v>38</v>
      </c>
    </row>
    <row r="145" ht="12.75">
      <c r="C145" s="6"/>
    </row>
    <row r="146" spans="2:5" ht="12.75">
      <c r="B146" s="1" t="s">
        <v>249</v>
      </c>
      <c r="C146" t="s">
        <v>182</v>
      </c>
      <c r="E146" t="s">
        <v>39</v>
      </c>
    </row>
    <row r="147" spans="2:5" ht="12.75">
      <c r="B147" s="1" t="s">
        <v>183</v>
      </c>
      <c r="C147" t="s">
        <v>184</v>
      </c>
      <c r="E147" t="s">
        <v>39</v>
      </c>
    </row>
    <row r="149" ht="12.75">
      <c r="C149" s="1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Y56"/>
  <sheetViews>
    <sheetView zoomScale="125" zoomScaleNormal="125" workbookViewId="0" topLeftCell="A1">
      <pane xSplit="13200" topLeftCell="AT1" activePane="topLeft" state="split"/>
      <selection pane="topLeft" activeCell="B29" sqref="B29:B32"/>
      <selection pane="topRight" activeCell="AU25" sqref="AU25"/>
    </sheetView>
  </sheetViews>
  <sheetFormatPr defaultColWidth="11.00390625" defaultRowHeight="12.75"/>
  <cols>
    <col min="1" max="1" width="3.625" style="0" customWidth="1"/>
    <col min="2" max="2" width="15.375" style="0" customWidth="1"/>
  </cols>
  <sheetData>
    <row r="2" ht="12.75">
      <c r="B2" t="s">
        <v>236</v>
      </c>
    </row>
    <row r="3" ht="12.75">
      <c r="B3" s="2" t="s">
        <v>195</v>
      </c>
    </row>
    <row r="4" ht="12.75">
      <c r="B4" t="s">
        <v>213</v>
      </c>
    </row>
    <row r="7" ht="12.75">
      <c r="C7" s="1" t="s">
        <v>95</v>
      </c>
    </row>
    <row r="9" spans="2:102" ht="12.75">
      <c r="B9" s="4"/>
      <c r="C9" s="4" t="s">
        <v>96</v>
      </c>
      <c r="D9" s="4" t="s">
        <v>97</v>
      </c>
      <c r="E9" s="4" t="s">
        <v>98</v>
      </c>
      <c r="F9" s="4" t="s">
        <v>99</v>
      </c>
      <c r="G9" s="4" t="s">
        <v>100</v>
      </c>
      <c r="H9" s="4" t="s">
        <v>101</v>
      </c>
      <c r="I9" s="4" t="s">
        <v>102</v>
      </c>
      <c r="J9" s="4" t="s">
        <v>103</v>
      </c>
      <c r="K9" s="4" t="s">
        <v>104</v>
      </c>
      <c r="L9" s="4" t="s">
        <v>105</v>
      </c>
      <c r="M9" s="4" t="s">
        <v>106</v>
      </c>
      <c r="N9" s="4" t="s">
        <v>107</v>
      </c>
      <c r="O9" s="4" t="s">
        <v>108</v>
      </c>
      <c r="P9" s="4" t="s">
        <v>109</v>
      </c>
      <c r="Q9" s="4" t="s">
        <v>272</v>
      </c>
      <c r="R9" s="4" t="s">
        <v>273</v>
      </c>
      <c r="S9" s="4" t="s">
        <v>274</v>
      </c>
      <c r="T9" s="4" t="s">
        <v>275</v>
      </c>
      <c r="U9" s="4" t="s">
        <v>276</v>
      </c>
      <c r="V9" s="4" t="s">
        <v>277</v>
      </c>
      <c r="W9" s="4" t="s">
        <v>278</v>
      </c>
      <c r="X9" s="4" t="s">
        <v>364</v>
      </c>
      <c r="Y9" s="4" t="s">
        <v>365</v>
      </c>
      <c r="Z9" s="4" t="s">
        <v>366</v>
      </c>
      <c r="AA9" s="4" t="s">
        <v>367</v>
      </c>
      <c r="AB9" s="4" t="s">
        <v>368</v>
      </c>
      <c r="AC9" s="4" t="s">
        <v>369</v>
      </c>
      <c r="AD9" s="4" t="s">
        <v>144</v>
      </c>
      <c r="AE9" s="4" t="s">
        <v>145</v>
      </c>
      <c r="AF9" s="4" t="s">
        <v>146</v>
      </c>
      <c r="AG9" s="4" t="s">
        <v>147</v>
      </c>
      <c r="AH9" s="4" t="s">
        <v>148</v>
      </c>
      <c r="AI9" s="4" t="s">
        <v>149</v>
      </c>
      <c r="AJ9" s="4" t="s">
        <v>150</v>
      </c>
      <c r="AK9" s="4" t="s">
        <v>289</v>
      </c>
      <c r="AL9" s="4" t="s">
        <v>290</v>
      </c>
      <c r="AM9" s="4" t="s">
        <v>291</v>
      </c>
      <c r="AN9" s="4" t="s">
        <v>292</v>
      </c>
      <c r="AO9" s="4" t="s">
        <v>293</v>
      </c>
      <c r="AP9" s="4" t="s">
        <v>294</v>
      </c>
      <c r="AQ9" s="4" t="s">
        <v>295</v>
      </c>
      <c r="AR9" s="4" t="s">
        <v>296</v>
      </c>
      <c r="AS9" s="4" t="s">
        <v>297</v>
      </c>
      <c r="AT9" s="4" t="s">
        <v>298</v>
      </c>
      <c r="AU9" s="4" t="s">
        <v>299</v>
      </c>
      <c r="AV9" s="4" t="s">
        <v>300</v>
      </c>
      <c r="AW9" s="4" t="s">
        <v>301</v>
      </c>
      <c r="AX9" s="4" t="s">
        <v>302</v>
      </c>
      <c r="AY9" s="4" t="s">
        <v>303</v>
      </c>
      <c r="AZ9" s="4" t="s">
        <v>304</v>
      </c>
      <c r="BA9" s="4" t="s">
        <v>305</v>
      </c>
      <c r="BB9" s="4" t="s">
        <v>306</v>
      </c>
      <c r="BC9" s="4" t="s">
        <v>224</v>
      </c>
      <c r="BD9" s="4" t="s">
        <v>225</v>
      </c>
      <c r="BE9" s="4" t="s">
        <v>226</v>
      </c>
      <c r="BF9" s="4" t="s">
        <v>227</v>
      </c>
      <c r="BG9" s="4" t="s">
        <v>228</v>
      </c>
      <c r="BH9" s="4" t="s">
        <v>229</v>
      </c>
      <c r="BI9" s="4" t="s">
        <v>230</v>
      </c>
      <c r="BJ9" s="4" t="s">
        <v>279</v>
      </c>
      <c r="BK9" s="4" t="s">
        <v>197</v>
      </c>
      <c r="BL9" s="4" t="s">
        <v>198</v>
      </c>
      <c r="BM9" s="4" t="s">
        <v>199</v>
      </c>
      <c r="BN9" s="4" t="s">
        <v>200</v>
      </c>
      <c r="BO9" s="4" t="s">
        <v>201</v>
      </c>
      <c r="BP9" s="4" t="s">
        <v>202</v>
      </c>
      <c r="BQ9" s="4" t="s">
        <v>203</v>
      </c>
      <c r="BR9" s="4" t="s">
        <v>204</v>
      </c>
      <c r="BS9" s="4" t="s">
        <v>124</v>
      </c>
      <c r="BT9" s="4" t="s">
        <v>125</v>
      </c>
      <c r="BU9" s="4" t="s">
        <v>352</v>
      </c>
      <c r="BV9" s="4" t="s">
        <v>353</v>
      </c>
      <c r="BW9" s="4" t="s">
        <v>354</v>
      </c>
      <c r="BX9" s="4" t="s">
        <v>355</v>
      </c>
      <c r="BY9" s="4" t="s">
        <v>356</v>
      </c>
      <c r="BZ9" s="4" t="s">
        <v>357</v>
      </c>
      <c r="CA9" s="4" t="s">
        <v>358</v>
      </c>
      <c r="CB9" s="4" t="s">
        <v>359</v>
      </c>
      <c r="CC9" s="4" t="s">
        <v>360</v>
      </c>
      <c r="CD9" s="4" t="s">
        <v>361</v>
      </c>
      <c r="CE9" s="4" t="s">
        <v>362</v>
      </c>
      <c r="CF9" s="4" t="s">
        <v>363</v>
      </c>
      <c r="CG9" s="4" t="s">
        <v>126</v>
      </c>
      <c r="CH9" s="4" t="s">
        <v>127</v>
      </c>
      <c r="CI9" s="4" t="s">
        <v>128</v>
      </c>
      <c r="CJ9" s="4" t="s">
        <v>129</v>
      </c>
      <c r="CK9" s="4" t="s">
        <v>130</v>
      </c>
      <c r="CL9" s="4" t="s">
        <v>131</v>
      </c>
      <c r="CM9" s="4" t="s">
        <v>132</v>
      </c>
      <c r="CN9" s="4" t="s">
        <v>133</v>
      </c>
      <c r="CO9" s="4" t="s">
        <v>134</v>
      </c>
      <c r="CP9" s="4" t="s">
        <v>135</v>
      </c>
      <c r="CQ9" s="4" t="s">
        <v>136</v>
      </c>
      <c r="CR9" s="4" t="s">
        <v>137</v>
      </c>
      <c r="CS9" s="4" t="s">
        <v>138</v>
      </c>
      <c r="CT9" s="4" t="s">
        <v>139</v>
      </c>
      <c r="CU9" s="4" t="s">
        <v>140</v>
      </c>
      <c r="CV9" s="4" t="s">
        <v>205</v>
      </c>
      <c r="CW9" s="4" t="s">
        <v>206</v>
      </c>
      <c r="CX9" s="4" t="s">
        <v>207</v>
      </c>
    </row>
    <row r="10" spans="2:102" ht="12.75">
      <c r="B10" t="s">
        <v>385</v>
      </c>
      <c r="C10" s="5">
        <v>12484.2</v>
      </c>
      <c r="D10" s="5">
        <v>12414.2</v>
      </c>
      <c r="E10" s="5">
        <v>12337</v>
      </c>
      <c r="F10" s="5">
        <v>12328.7</v>
      </c>
      <c r="G10" s="5">
        <v>12139.5</v>
      </c>
      <c r="H10" s="5">
        <v>12098.9</v>
      </c>
      <c r="I10" s="5">
        <v>12069.8</v>
      </c>
      <c r="J10" s="5">
        <v>12067</v>
      </c>
      <c r="K10" s="5">
        <v>11983</v>
      </c>
      <c r="L10" s="5">
        <v>11997.7</v>
      </c>
      <c r="M10" s="5">
        <v>11963.4</v>
      </c>
      <c r="N10" s="5">
        <v>12016.5</v>
      </c>
      <c r="O10" s="5">
        <v>11847.8</v>
      </c>
      <c r="P10" s="5">
        <v>11962.3</v>
      </c>
      <c r="Q10" s="5">
        <v>11980.4</v>
      </c>
      <c r="R10" s="5">
        <v>12003</v>
      </c>
      <c r="S10" s="5">
        <v>11730.4</v>
      </c>
      <c r="T10" s="5">
        <v>11677.1</v>
      </c>
      <c r="U10" s="5">
        <v>11686.3</v>
      </c>
      <c r="V10" s="5">
        <v>11631.2</v>
      </c>
      <c r="W10" s="5">
        <v>11489.9</v>
      </c>
      <c r="X10" s="5">
        <v>11511.5</v>
      </c>
      <c r="Y10" s="5">
        <v>11575.6</v>
      </c>
      <c r="Z10" s="5">
        <v>11668.7</v>
      </c>
      <c r="AA10" s="5">
        <v>11581.9</v>
      </c>
      <c r="AB10" s="5">
        <v>11763</v>
      </c>
      <c r="AC10" s="5">
        <v>11884.7</v>
      </c>
      <c r="AD10" s="5">
        <v>12087.6</v>
      </c>
      <c r="AE10" s="5">
        <v>12083.5</v>
      </c>
      <c r="AF10" s="5">
        <v>12328</v>
      </c>
      <c r="AG10" s="5">
        <v>12503.2</v>
      </c>
      <c r="AH10" s="5">
        <v>12670</v>
      </c>
      <c r="AI10" s="5">
        <v>12634.4</v>
      </c>
      <c r="AJ10" s="5">
        <v>12791.1</v>
      </c>
      <c r="AK10" s="5">
        <v>12893.7</v>
      </c>
      <c r="AL10" s="5">
        <v>13002</v>
      </c>
      <c r="AM10" s="5">
        <v>13014.2</v>
      </c>
      <c r="AN10" s="5">
        <v>13217.5</v>
      </c>
      <c r="AO10" s="5">
        <v>13411.7</v>
      </c>
      <c r="AP10" s="5">
        <v>13537.5</v>
      </c>
      <c r="AQ10" s="5">
        <v>13602.9</v>
      </c>
      <c r="AR10" s="5">
        <v>13773.9</v>
      </c>
      <c r="AS10" s="5">
        <v>13872.9</v>
      </c>
      <c r="AT10" s="5">
        <v>13952.2</v>
      </c>
      <c r="AU10" s="5">
        <v>13877.6</v>
      </c>
      <c r="AV10" s="5">
        <v>14005.6</v>
      </c>
      <c r="AW10" s="5">
        <v>14005.9</v>
      </c>
      <c r="AX10" s="5">
        <v>13974.8</v>
      </c>
      <c r="AY10" s="5">
        <v>13809.4</v>
      </c>
      <c r="AZ10" s="5">
        <v>13874.8</v>
      </c>
      <c r="BA10" s="5">
        <v>13799.5</v>
      </c>
      <c r="BB10" s="5">
        <v>13602.6</v>
      </c>
      <c r="BC10" s="5">
        <v>13374.2</v>
      </c>
      <c r="BD10" s="5">
        <v>13409.8</v>
      </c>
      <c r="BE10" s="5">
        <v>13400.6</v>
      </c>
      <c r="BF10" s="5">
        <v>13338.9</v>
      </c>
      <c r="BG10" s="5">
        <v>13172.7</v>
      </c>
      <c r="BH10" s="5">
        <v>13265</v>
      </c>
      <c r="BI10" s="5">
        <v>13400.9</v>
      </c>
      <c r="BJ10" s="5">
        <v>13432.2</v>
      </c>
      <c r="BK10" s="5">
        <v>13429.7</v>
      </c>
      <c r="BL10" s="5">
        <v>13580.5</v>
      </c>
      <c r="BM10" s="5">
        <v>13660.2</v>
      </c>
      <c r="BN10" s="5">
        <v>13614.6</v>
      </c>
      <c r="BO10" s="5">
        <v>13564</v>
      </c>
      <c r="BP10" s="5">
        <v>13640.7</v>
      </c>
      <c r="BQ10" s="5">
        <v>13842.9</v>
      </c>
      <c r="BR10" s="5">
        <v>13931.5</v>
      </c>
      <c r="BS10" s="5">
        <v>13974.3</v>
      </c>
      <c r="BT10" s="5">
        <v>14075.3</v>
      </c>
      <c r="BU10" s="5">
        <v>14221.7</v>
      </c>
      <c r="BV10" s="5">
        <v>14316.3</v>
      </c>
      <c r="BW10" s="5">
        <v>14425.6</v>
      </c>
      <c r="BX10" s="5">
        <v>14614.8</v>
      </c>
      <c r="BY10" s="5">
        <v>14826.8</v>
      </c>
      <c r="BZ10" s="5">
        <v>14924.2</v>
      </c>
      <c r="CA10" s="5">
        <v>14984.2</v>
      </c>
      <c r="CB10" s="5">
        <v>15178.8</v>
      </c>
      <c r="CC10" s="5">
        <v>15311.9</v>
      </c>
      <c r="CD10" s="5">
        <v>15361.4</v>
      </c>
      <c r="CE10" s="5">
        <v>15433.4</v>
      </c>
      <c r="CF10" s="5">
        <v>15720.2</v>
      </c>
      <c r="CG10" s="5">
        <v>15891.1</v>
      </c>
      <c r="CH10" s="5">
        <v>15906.9</v>
      </c>
      <c r="CI10" s="5">
        <v>15967.9</v>
      </c>
      <c r="CJ10" s="5">
        <v>16052.9</v>
      </c>
      <c r="CK10" s="5">
        <v>16178.2</v>
      </c>
      <c r="CL10" s="5">
        <v>16233.9</v>
      </c>
      <c r="CM10" s="5">
        <v>16206.6</v>
      </c>
      <c r="CN10" s="5">
        <v>16340.6</v>
      </c>
      <c r="CO10" s="5">
        <v>16415</v>
      </c>
      <c r="CP10" s="5">
        <v>16426.7</v>
      </c>
      <c r="CQ10" s="5">
        <v>16415.7</v>
      </c>
      <c r="CR10" s="5">
        <v>16610.6</v>
      </c>
      <c r="CS10" s="5">
        <v>16757.5</v>
      </c>
      <c r="CT10" s="5">
        <v>16790.4</v>
      </c>
      <c r="CU10" s="5">
        <v>16774.7</v>
      </c>
      <c r="CV10" s="5">
        <v>16954.7</v>
      </c>
      <c r="CW10" s="5">
        <v>17114.1</v>
      </c>
      <c r="CX10" s="5">
        <v>17145.8</v>
      </c>
    </row>
    <row r="11" spans="2:102" ht="12.75">
      <c r="B11" t="s">
        <v>386</v>
      </c>
      <c r="C11" s="5">
        <v>12658.9</v>
      </c>
      <c r="D11" s="5">
        <v>12585.7</v>
      </c>
      <c r="E11" s="5">
        <v>12509.4</v>
      </c>
      <c r="F11" s="5">
        <v>12501.5</v>
      </c>
      <c r="G11" s="5">
        <v>12308.5</v>
      </c>
      <c r="H11" s="5">
        <v>12266.4</v>
      </c>
      <c r="I11" s="5">
        <v>12238.4</v>
      </c>
      <c r="J11" s="5">
        <v>12235.1</v>
      </c>
      <c r="K11" s="5">
        <v>12148.9</v>
      </c>
      <c r="L11" s="5">
        <v>12162.3</v>
      </c>
      <c r="M11" s="5">
        <v>12130.7</v>
      </c>
      <c r="N11" s="5">
        <v>12185.1</v>
      </c>
      <c r="O11" s="5">
        <v>12013.8</v>
      </c>
      <c r="P11" s="5">
        <v>12128.1</v>
      </c>
      <c r="Q11" s="5">
        <v>12148.1</v>
      </c>
      <c r="R11" s="5">
        <v>12171.5</v>
      </c>
      <c r="S11" s="5">
        <v>11894.5</v>
      </c>
      <c r="T11" s="5">
        <v>11839.8</v>
      </c>
      <c r="U11" s="5">
        <v>11849.2</v>
      </c>
      <c r="V11" s="5">
        <v>11794.7</v>
      </c>
      <c r="W11" s="5">
        <v>11651.6</v>
      </c>
      <c r="X11" s="5">
        <v>11671</v>
      </c>
      <c r="Y11" s="5">
        <v>11734.9</v>
      </c>
      <c r="Z11" s="5">
        <v>11828.6</v>
      </c>
      <c r="AA11" s="5">
        <v>11739.2</v>
      </c>
      <c r="AB11" s="5">
        <v>11920.8</v>
      </c>
      <c r="AC11" s="5">
        <v>12043.8</v>
      </c>
      <c r="AD11" s="5">
        <v>12248</v>
      </c>
      <c r="AE11" s="5">
        <v>12243.8</v>
      </c>
      <c r="AF11" s="5">
        <v>12488.5</v>
      </c>
      <c r="AG11" s="5">
        <v>12667.6</v>
      </c>
      <c r="AH11" s="5">
        <v>12835</v>
      </c>
      <c r="AI11" s="5">
        <v>12800.9</v>
      </c>
      <c r="AJ11" s="5">
        <v>12956.1</v>
      </c>
      <c r="AK11" s="5">
        <v>13060.9</v>
      </c>
      <c r="AL11" s="5">
        <v>13170.1</v>
      </c>
      <c r="AM11" s="5">
        <v>13178.4</v>
      </c>
      <c r="AN11" s="5">
        <v>13384.6</v>
      </c>
      <c r="AO11" s="5">
        <v>13579.2</v>
      </c>
      <c r="AP11" s="5">
        <v>13707.3</v>
      </c>
      <c r="AQ11" s="5">
        <v>13771.2</v>
      </c>
      <c r="AR11" s="5">
        <v>13946.3</v>
      </c>
      <c r="AS11" s="5">
        <v>14043.4</v>
      </c>
      <c r="AT11" s="5">
        <v>14124.7</v>
      </c>
      <c r="AU11" s="5">
        <v>14047.3</v>
      </c>
      <c r="AV11" s="5">
        <v>14177.3</v>
      </c>
      <c r="AW11" s="5">
        <v>14174.4</v>
      </c>
      <c r="AX11" s="5">
        <v>14144.1</v>
      </c>
      <c r="AY11" s="5">
        <v>13975.4</v>
      </c>
      <c r="AZ11" s="5">
        <v>14041.8</v>
      </c>
      <c r="BA11" s="5">
        <v>13964.5</v>
      </c>
      <c r="BB11" s="5">
        <v>13767.3</v>
      </c>
      <c r="BC11" s="5">
        <v>13535.2</v>
      </c>
      <c r="BD11" s="5">
        <v>13571.9</v>
      </c>
      <c r="BE11" s="5">
        <v>13561.1</v>
      </c>
      <c r="BF11" s="5">
        <v>13501</v>
      </c>
      <c r="BG11" s="5">
        <v>13334.3</v>
      </c>
      <c r="BH11" s="5">
        <v>13426.9</v>
      </c>
      <c r="BI11" s="5">
        <v>13561.9</v>
      </c>
      <c r="BJ11" s="5">
        <v>13591.6</v>
      </c>
      <c r="BK11" s="5">
        <v>13588.5</v>
      </c>
      <c r="BL11" s="5">
        <v>13740.6</v>
      </c>
      <c r="BM11" s="5">
        <v>13823.2</v>
      </c>
      <c r="BN11" s="5">
        <v>13782.5</v>
      </c>
      <c r="BO11" s="5">
        <v>13742.6</v>
      </c>
      <c r="BP11" s="5">
        <v>13824.9</v>
      </c>
      <c r="BQ11" s="5">
        <v>14033.2</v>
      </c>
      <c r="BR11" s="5">
        <v>14123.1</v>
      </c>
      <c r="BS11" s="5">
        <v>14168.7</v>
      </c>
      <c r="BT11" s="5">
        <v>14263.9</v>
      </c>
      <c r="BU11" s="5">
        <v>14413.3</v>
      </c>
      <c r="BV11" s="5">
        <v>14503.3</v>
      </c>
      <c r="BW11" s="5">
        <v>14621.6</v>
      </c>
      <c r="BX11" s="5">
        <v>14805.4</v>
      </c>
      <c r="BY11" s="5">
        <v>15031.2</v>
      </c>
      <c r="BZ11" s="5">
        <v>15127.7</v>
      </c>
      <c r="CA11" s="5">
        <v>15198</v>
      </c>
      <c r="CB11" s="5">
        <v>15405</v>
      </c>
      <c r="CC11" s="5">
        <v>15544.3</v>
      </c>
      <c r="CD11" s="5">
        <v>15598.3</v>
      </c>
      <c r="CE11" s="5">
        <v>15664.8</v>
      </c>
      <c r="CF11" s="5">
        <v>15959.3</v>
      </c>
      <c r="CG11" s="5">
        <v>16126.1</v>
      </c>
      <c r="CH11" s="5">
        <v>16148.4</v>
      </c>
      <c r="CI11" s="5">
        <v>16211</v>
      </c>
      <c r="CJ11" s="5">
        <v>16301.1</v>
      </c>
      <c r="CK11" s="5">
        <v>16420.6</v>
      </c>
      <c r="CL11" s="5">
        <v>16483.4</v>
      </c>
      <c r="CM11" s="5">
        <v>16450</v>
      </c>
      <c r="CN11" s="5">
        <v>16588.8</v>
      </c>
      <c r="CO11" s="5">
        <v>16659.1</v>
      </c>
      <c r="CP11" s="5">
        <v>16678.6</v>
      </c>
      <c r="CQ11" s="5">
        <v>16669.7</v>
      </c>
      <c r="CR11" s="5">
        <v>16870.9</v>
      </c>
      <c r="CS11" s="5">
        <v>17020.9</v>
      </c>
      <c r="CT11" s="5">
        <v>17056.5</v>
      </c>
      <c r="CU11" s="5">
        <v>17042.7</v>
      </c>
      <c r="CV11" s="5">
        <v>17222</v>
      </c>
      <c r="CW11" s="5">
        <v>17386.4</v>
      </c>
      <c r="CX11" s="5">
        <v>17416.5</v>
      </c>
    </row>
    <row r="12" spans="2:102" ht="12.75">
      <c r="B12" t="s">
        <v>387</v>
      </c>
      <c r="C12" s="5">
        <v>12068.2</v>
      </c>
      <c r="D12" s="5">
        <v>12000.6</v>
      </c>
      <c r="E12" s="5">
        <v>11924.8</v>
      </c>
      <c r="F12" s="5">
        <v>11918.7</v>
      </c>
      <c r="G12" s="5">
        <v>11727.5</v>
      </c>
      <c r="H12" s="5">
        <v>11685.7</v>
      </c>
      <c r="I12" s="5">
        <v>11655.3</v>
      </c>
      <c r="J12" s="5">
        <v>11653.4</v>
      </c>
      <c r="K12" s="5">
        <v>11566.4</v>
      </c>
      <c r="L12" s="5">
        <v>11581.2</v>
      </c>
      <c r="M12" s="5">
        <v>11547.4</v>
      </c>
      <c r="N12" s="5">
        <v>11599.4</v>
      </c>
      <c r="O12" s="5">
        <v>11432</v>
      </c>
      <c r="P12" s="5">
        <v>11542.4</v>
      </c>
      <c r="Q12" s="5">
        <v>11560.3</v>
      </c>
      <c r="R12" s="5">
        <v>11581.4</v>
      </c>
      <c r="S12" s="5">
        <v>11309.9</v>
      </c>
      <c r="T12" s="5">
        <v>11255.1</v>
      </c>
      <c r="U12" s="5">
        <v>11264.7</v>
      </c>
      <c r="V12" s="5">
        <v>11212.4</v>
      </c>
      <c r="W12" s="5">
        <v>11069.5</v>
      </c>
      <c r="X12" s="5">
        <v>11088.8</v>
      </c>
      <c r="Y12" s="5">
        <v>11153.5</v>
      </c>
      <c r="Z12" s="5">
        <v>11243.8</v>
      </c>
      <c r="AA12" s="5">
        <v>11152</v>
      </c>
      <c r="AB12" s="5">
        <v>11327.1</v>
      </c>
      <c r="AC12" s="5">
        <v>11446.9</v>
      </c>
      <c r="AD12" s="5">
        <v>11644.3</v>
      </c>
      <c r="AE12" s="5">
        <v>11633.1</v>
      </c>
      <c r="AF12" s="5">
        <v>11869.1</v>
      </c>
      <c r="AG12" s="5">
        <v>12038.3</v>
      </c>
      <c r="AH12" s="5">
        <v>12203.2</v>
      </c>
      <c r="AI12" s="5">
        <v>12162.2</v>
      </c>
      <c r="AJ12" s="5">
        <v>12314.7</v>
      </c>
      <c r="AK12" s="5">
        <v>12411.1</v>
      </c>
      <c r="AL12" s="5">
        <v>12520.4</v>
      </c>
      <c r="AM12" s="5">
        <v>12524</v>
      </c>
      <c r="AN12" s="5">
        <v>12719.2</v>
      </c>
      <c r="AO12" s="5">
        <v>12907.2</v>
      </c>
      <c r="AP12" s="5">
        <v>13030.8</v>
      </c>
      <c r="AQ12" s="5">
        <v>13088.5</v>
      </c>
      <c r="AR12" s="5">
        <v>13253.4</v>
      </c>
      <c r="AS12" s="5">
        <v>13346.1</v>
      </c>
      <c r="AT12" s="5">
        <v>13424.4</v>
      </c>
      <c r="AU12" s="5">
        <v>13344.1</v>
      </c>
      <c r="AV12" s="5">
        <v>13469.2</v>
      </c>
      <c r="AW12" s="5">
        <v>13465.9</v>
      </c>
      <c r="AX12" s="5">
        <v>13440</v>
      </c>
      <c r="AY12" s="5">
        <v>13270.8</v>
      </c>
      <c r="AZ12" s="5">
        <v>13335.9</v>
      </c>
      <c r="BA12" s="5">
        <v>13257.7</v>
      </c>
      <c r="BB12" s="5">
        <v>13068.5</v>
      </c>
      <c r="BC12" s="5">
        <v>12842.9</v>
      </c>
      <c r="BD12" s="5">
        <v>12876.4</v>
      </c>
      <c r="BE12" s="5">
        <v>12864</v>
      </c>
      <c r="BF12" s="5">
        <v>12806.6</v>
      </c>
      <c r="BG12" s="5">
        <v>12641.6</v>
      </c>
      <c r="BH12" s="5">
        <v>12733.1</v>
      </c>
      <c r="BI12" s="5">
        <v>12863.7</v>
      </c>
      <c r="BJ12" s="5">
        <v>12896.2</v>
      </c>
      <c r="BK12" s="5">
        <v>12890.8</v>
      </c>
      <c r="BL12" s="5">
        <v>13036.5</v>
      </c>
      <c r="BM12" s="5">
        <v>13109.3</v>
      </c>
      <c r="BN12" s="5">
        <v>13063.7</v>
      </c>
      <c r="BO12" s="5">
        <v>13004.9</v>
      </c>
      <c r="BP12" s="5">
        <v>13080.9</v>
      </c>
      <c r="BQ12" s="5">
        <v>13276.3</v>
      </c>
      <c r="BR12" s="5">
        <v>13369.7</v>
      </c>
      <c r="BS12" s="5">
        <v>13417.9</v>
      </c>
      <c r="BT12" s="5">
        <v>13524.1</v>
      </c>
      <c r="BU12" s="5">
        <v>13673.2</v>
      </c>
      <c r="BV12" s="5">
        <v>13769.9</v>
      </c>
      <c r="BW12" s="5">
        <v>13882.5</v>
      </c>
      <c r="BX12" s="5">
        <v>14067.8</v>
      </c>
      <c r="BY12" s="5">
        <v>14281.8</v>
      </c>
      <c r="BZ12" s="5">
        <v>14381.5</v>
      </c>
      <c r="CA12" s="5">
        <v>14447.2</v>
      </c>
      <c r="CB12" s="5">
        <v>14639.3</v>
      </c>
      <c r="CC12" s="5">
        <v>14780.5</v>
      </c>
      <c r="CD12" s="5">
        <v>14833.2</v>
      </c>
      <c r="CE12" s="5">
        <v>14912</v>
      </c>
      <c r="CF12" s="5">
        <v>15197.1</v>
      </c>
      <c r="CG12" s="5">
        <v>15373.2</v>
      </c>
      <c r="CH12" s="5">
        <v>15399.9</v>
      </c>
      <c r="CI12" s="5">
        <v>15465.9</v>
      </c>
      <c r="CJ12" s="5">
        <v>15551.2</v>
      </c>
      <c r="CK12" s="5">
        <v>15671.3</v>
      </c>
      <c r="CL12" s="5">
        <v>15725.3</v>
      </c>
      <c r="CM12" s="5">
        <v>15688.5</v>
      </c>
      <c r="CN12" s="5">
        <v>15813.5</v>
      </c>
      <c r="CO12" s="5">
        <v>15878.2</v>
      </c>
      <c r="CP12" s="5">
        <v>15888.7</v>
      </c>
      <c r="CQ12" s="5">
        <v>15875.2</v>
      </c>
      <c r="CR12" s="5">
        <v>16061</v>
      </c>
      <c r="CS12" s="5">
        <v>16199.6</v>
      </c>
      <c r="CT12" s="5">
        <v>16230.7</v>
      </c>
      <c r="CU12" s="5">
        <v>16217.2</v>
      </c>
      <c r="CV12" s="5">
        <v>16388.1</v>
      </c>
      <c r="CW12" s="5">
        <v>16535.4</v>
      </c>
      <c r="CX12" s="5">
        <v>16586.7</v>
      </c>
    </row>
    <row r="13" spans="2:102" ht="12.75">
      <c r="B13" t="s">
        <v>266</v>
      </c>
      <c r="C13" s="5">
        <v>21504</v>
      </c>
      <c r="D13" s="5">
        <v>22491</v>
      </c>
      <c r="E13" s="5">
        <v>22318</v>
      </c>
      <c r="F13" s="5">
        <v>24750</v>
      </c>
      <c r="G13" s="5">
        <v>23556</v>
      </c>
      <c r="H13" s="5">
        <v>24963</v>
      </c>
      <c r="I13" s="5">
        <v>24992</v>
      </c>
      <c r="J13" s="5">
        <v>27775</v>
      </c>
      <c r="K13" s="5">
        <v>27069</v>
      </c>
      <c r="L13" s="5">
        <v>28672</v>
      </c>
      <c r="M13" s="5">
        <v>28790</v>
      </c>
      <c r="N13" s="5">
        <v>31911</v>
      </c>
      <c r="O13" s="5">
        <v>30970</v>
      </c>
      <c r="P13" s="5">
        <v>32548</v>
      </c>
      <c r="Q13" s="5">
        <v>32342</v>
      </c>
      <c r="R13" s="5">
        <v>35717</v>
      </c>
      <c r="S13" s="5">
        <v>35103</v>
      </c>
      <c r="T13" s="5">
        <v>36743</v>
      </c>
      <c r="U13" s="5">
        <v>36465</v>
      </c>
      <c r="V13" s="5">
        <v>39626</v>
      </c>
      <c r="W13" s="5">
        <v>38238</v>
      </c>
      <c r="X13" s="5">
        <v>39889</v>
      </c>
      <c r="Y13" s="5">
        <v>40106</v>
      </c>
      <c r="Z13" s="5">
        <v>44455</v>
      </c>
      <c r="AA13" s="5">
        <v>42534</v>
      </c>
      <c r="AB13" s="5">
        <v>45674</v>
      </c>
      <c r="AC13" s="5">
        <v>45146</v>
      </c>
      <c r="AD13" s="5">
        <v>49955</v>
      </c>
      <c r="AE13" s="5">
        <v>47174</v>
      </c>
      <c r="AF13" s="5">
        <v>51001</v>
      </c>
      <c r="AG13" s="5">
        <v>51089</v>
      </c>
      <c r="AH13" s="5">
        <v>56190</v>
      </c>
      <c r="AI13" s="5">
        <v>53323</v>
      </c>
      <c r="AJ13" s="5">
        <v>57112</v>
      </c>
      <c r="AK13" s="5">
        <v>57088</v>
      </c>
      <c r="AL13" s="5">
        <v>61982</v>
      </c>
      <c r="AM13" s="5">
        <v>59632</v>
      </c>
      <c r="AN13" s="5">
        <v>64142</v>
      </c>
      <c r="AO13" s="5">
        <v>63957</v>
      </c>
      <c r="AP13" s="5">
        <v>68919</v>
      </c>
      <c r="AQ13" s="5">
        <v>65867</v>
      </c>
      <c r="AR13" s="5">
        <v>71513</v>
      </c>
      <c r="AS13" s="5">
        <v>71434</v>
      </c>
      <c r="AT13" s="5">
        <v>77970</v>
      </c>
      <c r="AU13" s="5">
        <v>73268</v>
      </c>
      <c r="AV13" s="5">
        <v>78173</v>
      </c>
      <c r="AW13" s="5">
        <v>78322</v>
      </c>
      <c r="AX13" s="5">
        <v>85130</v>
      </c>
      <c r="AY13" s="5">
        <v>81920</v>
      </c>
      <c r="AZ13" s="5">
        <v>84296</v>
      </c>
      <c r="BA13" s="5">
        <v>83931</v>
      </c>
      <c r="BB13" s="5">
        <v>87193</v>
      </c>
      <c r="BC13" s="5">
        <v>83992</v>
      </c>
      <c r="BD13" s="5">
        <v>87184</v>
      </c>
      <c r="BE13" s="5">
        <v>88444</v>
      </c>
      <c r="BF13" s="5">
        <v>93507</v>
      </c>
      <c r="BG13" s="5">
        <v>89142</v>
      </c>
      <c r="BH13" s="5">
        <v>92705</v>
      </c>
      <c r="BI13" s="5">
        <v>93310</v>
      </c>
      <c r="BJ13" s="5">
        <v>98910</v>
      </c>
      <c r="BK13" s="5">
        <v>96378</v>
      </c>
      <c r="BL13" s="5">
        <v>100904</v>
      </c>
      <c r="BM13" s="5">
        <v>100416</v>
      </c>
      <c r="BN13" s="5">
        <v>105817</v>
      </c>
      <c r="BO13" s="5">
        <v>101500</v>
      </c>
      <c r="BP13" s="5">
        <v>106594</v>
      </c>
      <c r="BQ13" s="5">
        <v>106736</v>
      </c>
      <c r="BR13" s="5">
        <v>112064</v>
      </c>
      <c r="BS13" s="5">
        <v>108140</v>
      </c>
      <c r="BT13" s="5">
        <v>112302</v>
      </c>
      <c r="BU13" s="5">
        <v>112888</v>
      </c>
      <c r="BV13" s="5">
        <v>119025</v>
      </c>
      <c r="BW13" s="5">
        <v>114834</v>
      </c>
      <c r="BX13" s="5">
        <v>119577</v>
      </c>
      <c r="BY13" s="5">
        <v>120242</v>
      </c>
      <c r="BZ13" s="5">
        <v>125993</v>
      </c>
      <c r="CA13" s="5">
        <v>120904</v>
      </c>
      <c r="CB13" s="5">
        <v>127656</v>
      </c>
      <c r="CC13" s="5">
        <v>127850</v>
      </c>
      <c r="CD13" s="5">
        <v>134644</v>
      </c>
      <c r="CE13" s="5">
        <v>130659</v>
      </c>
      <c r="CF13" s="5">
        <v>138113</v>
      </c>
      <c r="CG13" s="5">
        <v>137883</v>
      </c>
      <c r="CH13" s="5">
        <v>144784</v>
      </c>
      <c r="CI13" s="5">
        <v>140773</v>
      </c>
      <c r="CJ13" s="5">
        <v>149152</v>
      </c>
      <c r="CK13" s="5">
        <v>147781</v>
      </c>
      <c r="CL13" s="5">
        <v>154691</v>
      </c>
      <c r="CM13" s="5">
        <v>149190</v>
      </c>
      <c r="CN13" s="5">
        <v>158953</v>
      </c>
      <c r="CO13" s="5">
        <v>158276</v>
      </c>
      <c r="CP13" s="5">
        <v>165467</v>
      </c>
      <c r="CQ13" s="5">
        <v>158806</v>
      </c>
      <c r="CR13" s="5">
        <v>168197</v>
      </c>
      <c r="CS13" s="5">
        <v>167562</v>
      </c>
      <c r="CT13" s="5">
        <v>175616</v>
      </c>
      <c r="CU13" s="5">
        <v>169135</v>
      </c>
      <c r="CV13" s="5">
        <v>178730</v>
      </c>
      <c r="CW13" s="5">
        <v>178904</v>
      </c>
      <c r="CX13" s="5">
        <v>188423</v>
      </c>
    </row>
    <row r="14" spans="2:102" ht="12.75">
      <c r="B14" t="s">
        <v>267</v>
      </c>
      <c r="C14" s="5">
        <v>67657</v>
      </c>
      <c r="D14" s="5">
        <v>69978</v>
      </c>
      <c r="E14" s="5">
        <v>68625</v>
      </c>
      <c r="F14" s="5">
        <v>73352</v>
      </c>
      <c r="G14" s="5">
        <v>67421</v>
      </c>
      <c r="H14" s="5">
        <v>69425</v>
      </c>
      <c r="I14" s="5">
        <v>68857</v>
      </c>
      <c r="J14" s="5">
        <v>72912</v>
      </c>
      <c r="K14" s="5">
        <v>67770</v>
      </c>
      <c r="L14" s="5">
        <v>70065</v>
      </c>
      <c r="M14" s="5">
        <v>69689</v>
      </c>
      <c r="N14" s="5">
        <v>74028</v>
      </c>
      <c r="O14" s="5">
        <v>68999</v>
      </c>
      <c r="P14" s="5">
        <v>71492</v>
      </c>
      <c r="Q14" s="5">
        <v>70718</v>
      </c>
      <c r="R14" s="5">
        <v>75296</v>
      </c>
      <c r="S14" s="5">
        <v>70714</v>
      </c>
      <c r="T14" s="5">
        <v>72486</v>
      </c>
      <c r="U14" s="5">
        <v>72189</v>
      </c>
      <c r="V14" s="5">
        <v>76245</v>
      </c>
      <c r="W14" s="5">
        <v>71740</v>
      </c>
      <c r="X14" s="5">
        <v>73864</v>
      </c>
      <c r="Y14" s="5">
        <v>73624</v>
      </c>
      <c r="Z14" s="5">
        <v>78602</v>
      </c>
      <c r="AA14" s="5">
        <v>73309</v>
      </c>
      <c r="AB14" s="5">
        <v>77230</v>
      </c>
      <c r="AC14" s="5">
        <v>75923</v>
      </c>
      <c r="AD14" s="5">
        <v>81713</v>
      </c>
      <c r="AE14" s="5">
        <v>76412</v>
      </c>
      <c r="AF14" s="5">
        <v>81575</v>
      </c>
      <c r="AG14" s="5">
        <v>81260</v>
      </c>
      <c r="AH14" s="5">
        <v>87040</v>
      </c>
      <c r="AI14" s="5">
        <v>81274</v>
      </c>
      <c r="AJ14" s="5">
        <v>86014</v>
      </c>
      <c r="AK14" s="5">
        <v>85776</v>
      </c>
      <c r="AL14" s="5">
        <v>90742</v>
      </c>
      <c r="AM14" s="5">
        <v>85183</v>
      </c>
      <c r="AN14" s="5">
        <v>90581</v>
      </c>
      <c r="AO14" s="5">
        <v>89623</v>
      </c>
      <c r="AP14" s="5">
        <v>94302</v>
      </c>
      <c r="AQ14" s="5">
        <v>87672</v>
      </c>
      <c r="AR14" s="5">
        <v>93842</v>
      </c>
      <c r="AS14" s="5">
        <v>92975</v>
      </c>
      <c r="AT14" s="5">
        <v>99127</v>
      </c>
      <c r="AU14" s="5">
        <v>90952</v>
      </c>
      <c r="AV14" s="5">
        <v>96202</v>
      </c>
      <c r="AW14" s="5">
        <v>95310</v>
      </c>
      <c r="AX14" s="5">
        <v>101278</v>
      </c>
      <c r="AY14" s="5">
        <v>95184</v>
      </c>
      <c r="AZ14" s="5">
        <v>97176</v>
      </c>
      <c r="BA14" s="5">
        <v>95737</v>
      </c>
      <c r="BB14" s="5">
        <v>98780</v>
      </c>
      <c r="BC14" s="5">
        <v>92696</v>
      </c>
      <c r="BD14" s="5">
        <v>95201</v>
      </c>
      <c r="BE14" s="5">
        <v>95492</v>
      </c>
      <c r="BF14" s="5">
        <v>100090</v>
      </c>
      <c r="BG14" s="5">
        <v>94280</v>
      </c>
      <c r="BH14" s="5">
        <v>97662</v>
      </c>
      <c r="BI14" s="5">
        <v>97586</v>
      </c>
      <c r="BJ14" s="5">
        <v>102800</v>
      </c>
      <c r="BK14" s="5">
        <v>97363</v>
      </c>
      <c r="BL14" s="5">
        <v>100994</v>
      </c>
      <c r="BM14" s="5">
        <v>100062</v>
      </c>
      <c r="BN14" s="5">
        <v>105097</v>
      </c>
      <c r="BO14" s="5">
        <v>98807</v>
      </c>
      <c r="BP14" s="5">
        <v>103336</v>
      </c>
      <c r="BQ14" s="5">
        <v>102992</v>
      </c>
      <c r="BR14" s="5">
        <v>107840</v>
      </c>
      <c r="BS14" s="5">
        <v>102512</v>
      </c>
      <c r="BT14" s="5">
        <v>106993</v>
      </c>
      <c r="BU14" s="5">
        <v>106797</v>
      </c>
      <c r="BV14" s="5">
        <v>112282</v>
      </c>
      <c r="BW14" s="5">
        <v>107168</v>
      </c>
      <c r="BX14" s="5">
        <v>111070</v>
      </c>
      <c r="BY14" s="5">
        <v>111138</v>
      </c>
      <c r="BZ14" s="5">
        <v>116530</v>
      </c>
      <c r="CA14" s="5">
        <v>110496</v>
      </c>
      <c r="CB14" s="5">
        <v>116117</v>
      </c>
      <c r="CC14" s="5">
        <v>115399</v>
      </c>
      <c r="CD14" s="5">
        <v>121462</v>
      </c>
      <c r="CE14" s="5">
        <v>116158</v>
      </c>
      <c r="CF14" s="5">
        <v>121839</v>
      </c>
      <c r="CG14" s="5">
        <v>120046</v>
      </c>
      <c r="CH14" s="5">
        <v>125609</v>
      </c>
      <c r="CI14" s="5">
        <v>120112</v>
      </c>
      <c r="CJ14" s="5">
        <v>125265</v>
      </c>
      <c r="CK14" s="5">
        <v>123245</v>
      </c>
      <c r="CL14" s="5">
        <v>129023</v>
      </c>
      <c r="CM14" s="5">
        <v>122406</v>
      </c>
      <c r="CN14" s="5">
        <v>128203</v>
      </c>
      <c r="CO14" s="5">
        <v>126064</v>
      </c>
      <c r="CP14" s="5">
        <v>131731</v>
      </c>
      <c r="CQ14" s="5">
        <v>124856</v>
      </c>
      <c r="CR14" s="5">
        <v>130755</v>
      </c>
      <c r="CS14" s="5">
        <v>128716</v>
      </c>
      <c r="CT14" s="5">
        <v>134866</v>
      </c>
      <c r="CU14" s="5">
        <v>128321</v>
      </c>
      <c r="CV14" s="5">
        <v>133899</v>
      </c>
      <c r="CW14" s="5">
        <v>131953</v>
      </c>
      <c r="CX14" s="5">
        <v>138298</v>
      </c>
    </row>
    <row r="17" ht="12.75">
      <c r="C17" s="1" t="s">
        <v>196</v>
      </c>
    </row>
    <row r="19" spans="2:68" ht="12.75">
      <c r="B19" s="4"/>
      <c r="C19" s="4" t="s">
        <v>197</v>
      </c>
      <c r="D19" s="4" t="s">
        <v>198</v>
      </c>
      <c r="E19" s="4" t="s">
        <v>199</v>
      </c>
      <c r="F19" s="4" t="s">
        <v>200</v>
      </c>
      <c r="G19" s="4" t="s">
        <v>201</v>
      </c>
      <c r="H19" s="4" t="s">
        <v>202</v>
      </c>
      <c r="I19" s="4" t="s">
        <v>203</v>
      </c>
      <c r="J19" s="4" t="s">
        <v>204</v>
      </c>
      <c r="K19" s="4" t="s">
        <v>124</v>
      </c>
      <c r="L19" s="4" t="s">
        <v>125</v>
      </c>
      <c r="M19" s="4" t="s">
        <v>352</v>
      </c>
      <c r="N19" s="4" t="s">
        <v>353</v>
      </c>
      <c r="O19" s="4" t="s">
        <v>354</v>
      </c>
      <c r="P19" s="4" t="s">
        <v>355</v>
      </c>
      <c r="Q19" s="4" t="s">
        <v>356</v>
      </c>
      <c r="R19" s="4" t="s">
        <v>357</v>
      </c>
      <c r="S19" s="4" t="s">
        <v>358</v>
      </c>
      <c r="T19" s="4" t="s">
        <v>359</v>
      </c>
      <c r="U19" s="4" t="s">
        <v>360</v>
      </c>
      <c r="V19" s="4" t="s">
        <v>361</v>
      </c>
      <c r="W19" s="4" t="s">
        <v>362</v>
      </c>
      <c r="X19" s="4" t="s">
        <v>363</v>
      </c>
      <c r="Y19" s="4" t="s">
        <v>126</v>
      </c>
      <c r="Z19" s="4" t="s">
        <v>127</v>
      </c>
      <c r="AA19" s="4" t="s">
        <v>128</v>
      </c>
      <c r="AB19" s="4" t="s">
        <v>129</v>
      </c>
      <c r="AC19" s="4" t="s">
        <v>130</v>
      </c>
      <c r="AD19" s="4" t="s">
        <v>131</v>
      </c>
      <c r="AE19" s="4" t="s">
        <v>132</v>
      </c>
      <c r="AF19" s="4" t="s">
        <v>133</v>
      </c>
      <c r="AG19" s="4" t="s">
        <v>134</v>
      </c>
      <c r="AH19" s="4" t="s">
        <v>135</v>
      </c>
      <c r="AI19" s="4" t="s">
        <v>136</v>
      </c>
      <c r="AJ19" s="4" t="s">
        <v>137</v>
      </c>
      <c r="AK19" s="4" t="s">
        <v>138</v>
      </c>
      <c r="AL19" s="4" t="s">
        <v>139</v>
      </c>
      <c r="AM19" s="4" t="s">
        <v>140</v>
      </c>
      <c r="AN19" s="4" t="s">
        <v>205</v>
      </c>
      <c r="AO19" s="4" t="s">
        <v>206</v>
      </c>
      <c r="AP19" s="4" t="s">
        <v>207</v>
      </c>
      <c r="AQ19" s="4" t="s">
        <v>110</v>
      </c>
      <c r="AR19" s="4" t="s">
        <v>239</v>
      </c>
      <c r="AS19" s="4" t="s">
        <v>240</v>
      </c>
      <c r="AT19" s="4" t="s">
        <v>241</v>
      </c>
      <c r="AU19" s="4" t="s">
        <v>242</v>
      </c>
      <c r="AV19" s="4" t="s">
        <v>243</v>
      </c>
      <c r="AW19" s="4" t="s">
        <v>244</v>
      </c>
      <c r="AX19" s="4" t="s">
        <v>245</v>
      </c>
      <c r="AY19" s="4" t="s">
        <v>246</v>
      </c>
      <c r="AZ19" s="4" t="s">
        <v>247</v>
      </c>
      <c r="BA19" s="4" t="s">
        <v>248</v>
      </c>
      <c r="BB19" s="4" t="s">
        <v>312</v>
      </c>
      <c r="BC19" s="4" t="s">
        <v>313</v>
      </c>
      <c r="BD19" s="4" t="s">
        <v>314</v>
      </c>
      <c r="BE19" s="4" t="s">
        <v>315</v>
      </c>
      <c r="BF19" s="4" t="s">
        <v>208</v>
      </c>
      <c r="BG19" s="4" t="s">
        <v>209</v>
      </c>
      <c r="BH19" s="4" t="s">
        <v>210</v>
      </c>
      <c r="BI19" s="4" t="s">
        <v>231</v>
      </c>
      <c r="BJ19" s="4" t="s">
        <v>232</v>
      </c>
      <c r="BK19" s="4" t="s">
        <v>233</v>
      </c>
      <c r="BL19" s="4" t="s">
        <v>234</v>
      </c>
      <c r="BM19" s="4" t="s">
        <v>389</v>
      </c>
      <c r="BN19" s="4" t="s">
        <v>390</v>
      </c>
      <c r="BO19" s="4" t="s">
        <v>391</v>
      </c>
      <c r="BP19" s="4" t="s">
        <v>392</v>
      </c>
    </row>
    <row r="20" spans="2:68" ht="12.75">
      <c r="B20" t="s">
        <v>118</v>
      </c>
      <c r="C20" s="5">
        <v>13520.1</v>
      </c>
      <c r="D20" s="5">
        <v>13579.6</v>
      </c>
      <c r="E20" s="5">
        <v>13592.8</v>
      </c>
      <c r="F20" s="5">
        <v>13584.8</v>
      </c>
      <c r="G20" s="5">
        <v>13622.6</v>
      </c>
      <c r="H20" s="5">
        <v>13730.2</v>
      </c>
      <c r="I20" s="5">
        <v>13864.4</v>
      </c>
      <c r="J20" s="5">
        <v>13966.8</v>
      </c>
      <c r="K20" s="5">
        <v>14048.2</v>
      </c>
      <c r="L20" s="5">
        <v>14248.3</v>
      </c>
      <c r="M20" s="5">
        <v>14398.8</v>
      </c>
      <c r="N20" s="5">
        <v>14478</v>
      </c>
      <c r="O20" s="5">
        <v>14670.8</v>
      </c>
      <c r="P20" s="5">
        <v>14856</v>
      </c>
      <c r="Q20" s="5">
        <v>15021.3</v>
      </c>
      <c r="R20" s="5">
        <v>15179.9</v>
      </c>
      <c r="S20" s="5">
        <v>15344.6</v>
      </c>
      <c r="T20" s="5">
        <v>15574.8</v>
      </c>
      <c r="U20" s="5">
        <v>15692</v>
      </c>
      <c r="V20" s="5">
        <v>15856.7</v>
      </c>
      <c r="W20" s="5">
        <v>16042.9</v>
      </c>
      <c r="X20" s="5">
        <v>16357.3</v>
      </c>
      <c r="Y20" s="5">
        <v>16572.1</v>
      </c>
      <c r="Z20" s="5">
        <v>16673.6</v>
      </c>
      <c r="AA20" s="5">
        <v>16709.4</v>
      </c>
      <c r="AB20" s="5">
        <v>16856.6</v>
      </c>
      <c r="AC20" s="5">
        <v>17053.1</v>
      </c>
      <c r="AD20" s="5">
        <v>17103.3</v>
      </c>
      <c r="AE20" s="5">
        <v>17094.3</v>
      </c>
      <c r="AF20" s="5">
        <v>17302.4</v>
      </c>
      <c r="AG20" s="5">
        <v>17466.1</v>
      </c>
      <c r="AH20" s="5">
        <v>17487.5</v>
      </c>
      <c r="AI20" s="5">
        <v>17506.9</v>
      </c>
      <c r="AJ20" s="5">
        <v>17796.4</v>
      </c>
      <c r="AK20" s="5">
        <v>18051</v>
      </c>
      <c r="AL20" s="5">
        <v>18156</v>
      </c>
      <c r="AM20" s="5">
        <v>18176.9</v>
      </c>
      <c r="AN20" s="5">
        <v>18394.7</v>
      </c>
      <c r="AO20" s="5">
        <v>18652.3</v>
      </c>
      <c r="AP20" s="5">
        <v>18815.3</v>
      </c>
      <c r="AQ20" s="5">
        <v>18794.3</v>
      </c>
      <c r="AR20" s="5">
        <v>19134.2</v>
      </c>
      <c r="AS20" s="5">
        <v>19507.4</v>
      </c>
      <c r="AT20" s="5">
        <v>19633.2</v>
      </c>
      <c r="AU20" s="5">
        <v>19661.6</v>
      </c>
      <c r="AV20" s="5">
        <v>19990.6</v>
      </c>
      <c r="AW20" s="5">
        <v>20150.4</v>
      </c>
      <c r="AX20" s="5">
        <v>20285.3</v>
      </c>
      <c r="AY20" s="5">
        <v>20356.2</v>
      </c>
      <c r="AZ20" s="5">
        <v>20658.4</v>
      </c>
      <c r="BA20" s="5">
        <v>20751.9</v>
      </c>
      <c r="BB20" s="5">
        <v>20747.6</v>
      </c>
      <c r="BC20" s="5">
        <v>20690.4</v>
      </c>
      <c r="BD20" s="5">
        <v>20733.6</v>
      </c>
      <c r="BE20" s="5">
        <v>20610.9</v>
      </c>
      <c r="BF20" s="5">
        <v>20148.8</v>
      </c>
      <c r="BG20" s="5">
        <v>19378.7</v>
      </c>
      <c r="BH20" s="5">
        <v>19277.4</v>
      </c>
      <c r="BI20" s="5">
        <v>19135.1</v>
      </c>
      <c r="BJ20" s="5">
        <v>18932.5</v>
      </c>
      <c r="BK20" s="5">
        <v>18656.2</v>
      </c>
      <c r="BL20" s="5">
        <v>18832.3</v>
      </c>
      <c r="BM20" s="5">
        <v>18810.4</v>
      </c>
      <c r="BN20" s="5">
        <v>18681.3</v>
      </c>
      <c r="BO20" s="5">
        <v>18402.2</v>
      </c>
      <c r="BP20" s="5">
        <v>18654.1</v>
      </c>
    </row>
    <row r="21" spans="2:68" ht="12.75">
      <c r="B21" t="s">
        <v>386</v>
      </c>
      <c r="C21" s="5">
        <v>14020.6</v>
      </c>
      <c r="D21" s="5">
        <v>14088.1</v>
      </c>
      <c r="E21" s="5">
        <v>14094.2</v>
      </c>
      <c r="F21" s="5">
        <v>14080.7</v>
      </c>
      <c r="G21" s="5">
        <v>14287.5</v>
      </c>
      <c r="H21" s="5">
        <v>14385.2</v>
      </c>
      <c r="I21" s="5">
        <v>14505.5</v>
      </c>
      <c r="J21" s="5">
        <v>14593.4</v>
      </c>
      <c r="K21" s="5">
        <v>14685.4</v>
      </c>
      <c r="L21" s="5">
        <v>14910.3</v>
      </c>
      <c r="M21" s="5">
        <v>15079.6</v>
      </c>
      <c r="N21" s="5">
        <v>15163.7</v>
      </c>
      <c r="O21" s="5">
        <v>15371.9</v>
      </c>
      <c r="P21" s="5">
        <v>15551.1</v>
      </c>
      <c r="Q21" s="5">
        <v>15709.7</v>
      </c>
      <c r="R21" s="5">
        <v>15883.9</v>
      </c>
      <c r="S21" s="5">
        <v>16067.2</v>
      </c>
      <c r="T21" s="5">
        <v>16301.2</v>
      </c>
      <c r="U21" s="5">
        <v>16442.9</v>
      </c>
      <c r="V21" s="5">
        <v>16641.4</v>
      </c>
      <c r="W21" s="5">
        <v>16812.9</v>
      </c>
      <c r="X21" s="5">
        <v>17125</v>
      </c>
      <c r="Y21" s="5">
        <v>17335.6</v>
      </c>
      <c r="Z21" s="5">
        <v>17447.4</v>
      </c>
      <c r="AA21" s="5">
        <v>17497.4</v>
      </c>
      <c r="AB21" s="5">
        <v>17651.4</v>
      </c>
      <c r="AC21" s="5">
        <v>17854.5</v>
      </c>
      <c r="AD21" s="5">
        <v>17905</v>
      </c>
      <c r="AE21" s="5">
        <v>17913</v>
      </c>
      <c r="AF21" s="5">
        <v>18086.5</v>
      </c>
      <c r="AG21" s="5">
        <v>18222.8</v>
      </c>
      <c r="AH21" s="5">
        <v>18245</v>
      </c>
      <c r="AI21" s="5">
        <v>18303.5</v>
      </c>
      <c r="AJ21" s="5">
        <v>18627.2</v>
      </c>
      <c r="AK21" s="5">
        <v>18854.2</v>
      </c>
      <c r="AL21" s="5">
        <v>18959.9</v>
      </c>
      <c r="AM21" s="5">
        <v>19018.3</v>
      </c>
      <c r="AN21" s="5">
        <v>19237.6</v>
      </c>
      <c r="AO21" s="5">
        <v>19459.3</v>
      </c>
      <c r="AP21" s="5">
        <v>19621.1</v>
      </c>
      <c r="AQ21" s="5">
        <v>19617.4</v>
      </c>
      <c r="AR21" s="5">
        <v>19963.8</v>
      </c>
      <c r="AS21" s="5">
        <v>20368.6</v>
      </c>
      <c r="AT21" s="5">
        <v>20510.6</v>
      </c>
      <c r="AU21" s="5">
        <v>20498.1</v>
      </c>
      <c r="AV21" s="5">
        <v>20874</v>
      </c>
      <c r="AW21" s="5">
        <v>21093.9</v>
      </c>
      <c r="AX21" s="5">
        <v>21279.2</v>
      </c>
      <c r="AY21" s="5">
        <v>21215.5</v>
      </c>
      <c r="AZ21" s="5">
        <v>21595.5</v>
      </c>
      <c r="BA21" s="5">
        <v>21739.5</v>
      </c>
      <c r="BB21" s="5">
        <v>21789.8</v>
      </c>
      <c r="BC21" s="5">
        <v>21523.5</v>
      </c>
      <c r="BD21" s="5">
        <v>21666</v>
      </c>
      <c r="BE21" s="5">
        <v>21601.4</v>
      </c>
      <c r="BF21" s="5">
        <v>21189.1</v>
      </c>
      <c r="BG21" s="5">
        <v>20166.9</v>
      </c>
      <c r="BH21" s="5">
        <v>20140.5</v>
      </c>
      <c r="BI21" s="5">
        <v>20071.8</v>
      </c>
      <c r="BJ21" s="5">
        <v>19928.9</v>
      </c>
      <c r="BK21" s="5">
        <v>19423</v>
      </c>
      <c r="BL21" s="5">
        <v>19682.1</v>
      </c>
      <c r="BM21" s="5">
        <v>19740.4</v>
      </c>
      <c r="BN21" s="5">
        <v>19642.3</v>
      </c>
      <c r="BO21" s="5">
        <v>19165.4</v>
      </c>
      <c r="BP21" s="5">
        <v>19503.2</v>
      </c>
    </row>
    <row r="22" spans="2:68" ht="12.75">
      <c r="B22" t="s">
        <v>94</v>
      </c>
      <c r="C22" s="5">
        <v>12973.8</v>
      </c>
      <c r="D22" s="5">
        <v>13026.6</v>
      </c>
      <c r="E22" s="5">
        <v>13042.6</v>
      </c>
      <c r="F22" s="5">
        <v>13036.1</v>
      </c>
      <c r="G22" s="5">
        <v>13020.9</v>
      </c>
      <c r="H22" s="5">
        <v>13122.6</v>
      </c>
      <c r="I22" s="5">
        <v>13309.5</v>
      </c>
      <c r="J22" s="5">
        <v>13358</v>
      </c>
      <c r="K22" s="5">
        <v>13457.5</v>
      </c>
      <c r="L22" s="5">
        <v>13629.8</v>
      </c>
      <c r="M22" s="5">
        <v>13756.3</v>
      </c>
      <c r="N22" s="5">
        <v>13828.3</v>
      </c>
      <c r="O22" s="5">
        <v>13973.8</v>
      </c>
      <c r="P22" s="5">
        <v>14186.5</v>
      </c>
      <c r="Q22" s="5">
        <v>14390.9</v>
      </c>
      <c r="R22" s="5">
        <v>14480.9</v>
      </c>
      <c r="S22" s="5">
        <v>14655.4</v>
      </c>
      <c r="T22" s="5">
        <v>14868.7</v>
      </c>
      <c r="U22" s="5">
        <v>15025.9</v>
      </c>
      <c r="V22" s="5">
        <v>15132.4</v>
      </c>
      <c r="W22" s="5">
        <v>15360.4</v>
      </c>
      <c r="X22" s="5">
        <v>15591.8</v>
      </c>
      <c r="Y22" s="5">
        <v>15866.7</v>
      </c>
      <c r="Z22" s="5">
        <v>15859</v>
      </c>
      <c r="AA22" s="5">
        <v>15971.8</v>
      </c>
      <c r="AB22" s="5">
        <v>16106.5</v>
      </c>
      <c r="AC22" s="5">
        <v>16290.4</v>
      </c>
      <c r="AD22" s="5">
        <v>16333.1</v>
      </c>
      <c r="AE22" s="5">
        <v>16354.5</v>
      </c>
      <c r="AF22" s="5">
        <v>16530</v>
      </c>
      <c r="AG22" s="5">
        <v>16701.9</v>
      </c>
      <c r="AH22" s="5">
        <v>16608.1</v>
      </c>
      <c r="AI22" s="5">
        <v>16762.4</v>
      </c>
      <c r="AJ22" s="5">
        <v>16871.2</v>
      </c>
      <c r="AK22" s="5">
        <v>17108</v>
      </c>
      <c r="AL22" s="5">
        <v>17053</v>
      </c>
      <c r="AM22" s="5">
        <v>17231.2</v>
      </c>
      <c r="AN22" s="5">
        <v>17292.6</v>
      </c>
      <c r="AO22" s="5">
        <v>17575</v>
      </c>
      <c r="AP22" s="5">
        <v>17520.1</v>
      </c>
      <c r="AQ22" s="5">
        <v>17641.9</v>
      </c>
      <c r="AR22" s="5">
        <v>17867.7</v>
      </c>
      <c r="AS22" s="5">
        <v>18228.5</v>
      </c>
      <c r="AT22" s="5">
        <v>18142.1</v>
      </c>
      <c r="AU22" s="5">
        <v>18213.7</v>
      </c>
      <c r="AV22" s="5">
        <v>18507.8</v>
      </c>
      <c r="AW22" s="5">
        <v>18699.7</v>
      </c>
      <c r="AX22" s="5">
        <v>18834.5</v>
      </c>
      <c r="AY22" s="5">
        <v>18810.7</v>
      </c>
      <c r="AZ22" s="5">
        <v>19090.1</v>
      </c>
      <c r="BA22" s="5">
        <v>19226.1</v>
      </c>
      <c r="BB22" s="5">
        <v>19231.2</v>
      </c>
      <c r="BC22" s="5">
        <v>19111.1</v>
      </c>
      <c r="BD22" s="5">
        <v>19161.7</v>
      </c>
      <c r="BE22" s="5">
        <v>19083</v>
      </c>
      <c r="BF22" s="5">
        <v>18596.8</v>
      </c>
      <c r="BG22" s="5">
        <v>17877.3</v>
      </c>
      <c r="BH22" s="5">
        <v>17784.9</v>
      </c>
      <c r="BI22" s="5">
        <v>17735.3</v>
      </c>
      <c r="BJ22" s="5">
        <v>17533.1</v>
      </c>
      <c r="BK22" s="5">
        <v>17177.3</v>
      </c>
      <c r="BL22" s="5">
        <v>17358.9</v>
      </c>
      <c r="BM22" s="5">
        <v>17446.2</v>
      </c>
      <c r="BN22" s="5">
        <v>17281</v>
      </c>
      <c r="BO22" s="5">
        <v>16912</v>
      </c>
      <c r="BP22" s="5">
        <v>17183.8</v>
      </c>
    </row>
    <row r="23" spans="2:68" ht="12.75">
      <c r="B23" t="s">
        <v>189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7201851.8</v>
      </c>
      <c r="X23" s="5">
        <v>7183326.2</v>
      </c>
      <c r="Y23" s="5">
        <v>6899676.5</v>
      </c>
      <c r="Z23" s="5">
        <v>7116294.4</v>
      </c>
      <c r="AA23" s="5">
        <v>7413462.4</v>
      </c>
      <c r="AB23" s="5">
        <v>7374560.6</v>
      </c>
      <c r="AC23" s="5">
        <v>7094148.8</v>
      </c>
      <c r="AD23" s="5">
        <v>7349578.2</v>
      </c>
      <c r="AE23" s="5">
        <v>7513379.3</v>
      </c>
      <c r="AF23" s="5">
        <v>7583464.6</v>
      </c>
      <c r="AG23" s="5">
        <v>7224139</v>
      </c>
      <c r="AH23" s="5">
        <v>7515102.1</v>
      </c>
      <c r="AI23" s="5">
        <v>7684264.5</v>
      </c>
      <c r="AJ23" s="5">
        <v>7672881.9</v>
      </c>
      <c r="AK23" s="5">
        <v>7389533.1</v>
      </c>
      <c r="AL23" s="5">
        <v>7748204.1</v>
      </c>
      <c r="AM23" s="5">
        <v>7893641.6</v>
      </c>
      <c r="AN23" s="5">
        <v>7902391.9</v>
      </c>
      <c r="AO23" s="5">
        <v>7586895.1</v>
      </c>
      <c r="AP23" s="5">
        <v>7890886.5</v>
      </c>
      <c r="AQ23" s="5">
        <v>8002821.8</v>
      </c>
      <c r="AR23" s="5">
        <v>8186469.2</v>
      </c>
      <c r="AS23" s="5">
        <v>7811930.7</v>
      </c>
      <c r="AT23" s="5">
        <v>8132078.7</v>
      </c>
      <c r="AU23" s="5">
        <v>8364399.7</v>
      </c>
      <c r="AV23" s="5">
        <v>8356477.7</v>
      </c>
      <c r="AW23" s="5">
        <v>8086321.4</v>
      </c>
      <c r="AX23" s="5">
        <v>8339434.9</v>
      </c>
      <c r="AY23" s="5">
        <v>8534459</v>
      </c>
      <c r="AZ23" s="5">
        <v>8530642.4</v>
      </c>
      <c r="BA23" s="5">
        <v>8217354.6</v>
      </c>
      <c r="BB23" s="5">
        <v>8474689.7</v>
      </c>
      <c r="BC23" s="5">
        <v>8547240.9</v>
      </c>
      <c r="BD23" s="5">
        <v>8694011.4</v>
      </c>
      <c r="BE23" s="5">
        <v>8198166.5</v>
      </c>
      <c r="BF23" s="5">
        <v>8391509.7</v>
      </c>
      <c r="BG23" s="5">
        <v>8059146.6</v>
      </c>
      <c r="BH23" s="5">
        <v>8045326.5</v>
      </c>
      <c r="BI23" s="5">
        <v>7681888.8</v>
      </c>
      <c r="BJ23" s="5">
        <v>7919053.4</v>
      </c>
      <c r="BK23" s="5">
        <v>7818777.1</v>
      </c>
      <c r="BL23" s="5">
        <v>7969724.1</v>
      </c>
      <c r="BM23" s="5">
        <v>7588950.7</v>
      </c>
      <c r="BN23" s="5">
        <v>7791830.6</v>
      </c>
      <c r="BO23" s="5">
        <v>7857741.6</v>
      </c>
      <c r="BP23" s="5">
        <v>7836283.8</v>
      </c>
    </row>
    <row r="26" ht="12.75">
      <c r="C26" s="1" t="s">
        <v>388</v>
      </c>
    </row>
    <row r="28" spans="3:49" ht="12.75">
      <c r="C28" s="4" t="s">
        <v>362</v>
      </c>
      <c r="D28" s="4" t="s">
        <v>363</v>
      </c>
      <c r="E28" s="4" t="s">
        <v>126</v>
      </c>
      <c r="F28" s="4" t="s">
        <v>127</v>
      </c>
      <c r="G28" s="4" t="s">
        <v>128</v>
      </c>
      <c r="H28" s="4" t="s">
        <v>129</v>
      </c>
      <c r="I28" s="4" t="s">
        <v>130</v>
      </c>
      <c r="J28" s="4" t="s">
        <v>131</v>
      </c>
      <c r="K28" s="4" t="s">
        <v>132</v>
      </c>
      <c r="L28" s="4" t="s">
        <v>133</v>
      </c>
      <c r="M28" s="4" t="s">
        <v>134</v>
      </c>
      <c r="N28" s="4" t="s">
        <v>135</v>
      </c>
      <c r="O28" s="4" t="s">
        <v>136</v>
      </c>
      <c r="P28" s="4" t="s">
        <v>137</v>
      </c>
      <c r="Q28" s="4" t="s">
        <v>138</v>
      </c>
      <c r="R28" s="4" t="s">
        <v>139</v>
      </c>
      <c r="S28" s="4" t="s">
        <v>140</v>
      </c>
      <c r="T28" s="4" t="s">
        <v>205</v>
      </c>
      <c r="U28" s="4" t="s">
        <v>206</v>
      </c>
      <c r="V28" s="4" t="s">
        <v>207</v>
      </c>
      <c r="W28" s="4" t="s">
        <v>110</v>
      </c>
      <c r="X28" s="4" t="s">
        <v>239</v>
      </c>
      <c r="Y28" s="4" t="s">
        <v>240</v>
      </c>
      <c r="Z28" s="4" t="s">
        <v>241</v>
      </c>
      <c r="AA28" s="4" t="s">
        <v>242</v>
      </c>
      <c r="AB28" s="4" t="s">
        <v>243</v>
      </c>
      <c r="AC28" s="4" t="s">
        <v>244</v>
      </c>
      <c r="AD28" s="4" t="s">
        <v>245</v>
      </c>
      <c r="AE28" s="4" t="s">
        <v>246</v>
      </c>
      <c r="AF28" s="4" t="s">
        <v>247</v>
      </c>
      <c r="AG28" s="4" t="s">
        <v>248</v>
      </c>
      <c r="AH28" s="4" t="s">
        <v>312</v>
      </c>
      <c r="AI28" s="4" t="s">
        <v>313</v>
      </c>
      <c r="AJ28" s="4" t="s">
        <v>314</v>
      </c>
      <c r="AK28" s="4" t="s">
        <v>315</v>
      </c>
      <c r="AL28" s="4" t="s">
        <v>208</v>
      </c>
      <c r="AM28" s="4" t="s">
        <v>209</v>
      </c>
      <c r="AN28" s="4" t="s">
        <v>210</v>
      </c>
      <c r="AO28" s="4" t="s">
        <v>231</v>
      </c>
      <c r="AP28" s="4" t="s">
        <v>232</v>
      </c>
      <c r="AQ28" s="4" t="s">
        <v>233</v>
      </c>
      <c r="AR28" s="4" t="s">
        <v>234</v>
      </c>
      <c r="AS28" s="4" t="s">
        <v>389</v>
      </c>
      <c r="AT28" s="4" t="s">
        <v>390</v>
      </c>
      <c r="AU28" s="4" t="s">
        <v>391</v>
      </c>
      <c r="AV28" s="4" t="s">
        <v>392</v>
      </c>
      <c r="AW28" s="4" t="s">
        <v>235</v>
      </c>
    </row>
    <row r="29" spans="2:49" ht="12.75">
      <c r="B29" t="s">
        <v>118</v>
      </c>
      <c r="C29" s="5">
        <v>16103.8</v>
      </c>
      <c r="D29" s="5">
        <v>16320.4</v>
      </c>
      <c r="E29" s="5">
        <v>16540.4</v>
      </c>
      <c r="F29" s="5">
        <v>16681.2</v>
      </c>
      <c r="G29" s="5">
        <v>16803</v>
      </c>
      <c r="H29" s="5">
        <v>16855.7</v>
      </c>
      <c r="I29" s="5">
        <v>17027.3</v>
      </c>
      <c r="J29" s="5">
        <v>17083.2</v>
      </c>
      <c r="K29" s="5">
        <v>17172.1</v>
      </c>
      <c r="L29" s="5">
        <v>17322.5</v>
      </c>
      <c r="M29" s="5">
        <v>17457.4</v>
      </c>
      <c r="N29" s="5">
        <v>17485.2</v>
      </c>
      <c r="O29" s="5">
        <v>17647.7</v>
      </c>
      <c r="P29" s="5">
        <v>17801.3</v>
      </c>
      <c r="Q29" s="5">
        <v>18055.1</v>
      </c>
      <c r="R29" s="5">
        <v>18158.8</v>
      </c>
      <c r="S29" s="5">
        <v>18327.7</v>
      </c>
      <c r="T29" s="5">
        <v>18426.2</v>
      </c>
      <c r="U29" s="5">
        <v>18698.3</v>
      </c>
      <c r="V29" s="5">
        <v>18807.1</v>
      </c>
      <c r="W29" s="5">
        <v>18997</v>
      </c>
      <c r="X29" s="5">
        <v>19178.5</v>
      </c>
      <c r="Y29" s="5">
        <v>19546.5</v>
      </c>
      <c r="Z29" s="5">
        <v>19616.4</v>
      </c>
      <c r="AA29" s="5">
        <v>19852.4</v>
      </c>
      <c r="AB29" s="5">
        <v>20024.1</v>
      </c>
      <c r="AC29" s="5">
        <v>20223.4</v>
      </c>
      <c r="AD29" s="5">
        <v>20319</v>
      </c>
      <c r="AE29" s="5">
        <v>20548.9</v>
      </c>
      <c r="AF29" s="5">
        <v>20669.8</v>
      </c>
      <c r="AG29" s="5">
        <v>20837.7</v>
      </c>
      <c r="AH29" s="5">
        <v>20797.1</v>
      </c>
      <c r="AI29" s="5">
        <v>20963.5</v>
      </c>
      <c r="AJ29" s="5">
        <v>20860.6</v>
      </c>
      <c r="AK29" s="5">
        <v>20695.6</v>
      </c>
      <c r="AL29" s="5">
        <v>20185.8</v>
      </c>
      <c r="AM29" s="5">
        <v>19615</v>
      </c>
      <c r="AN29" s="5">
        <v>19430.6</v>
      </c>
      <c r="AO29" s="5">
        <v>19174.8</v>
      </c>
      <c r="AP29" s="5">
        <v>18951.8</v>
      </c>
      <c r="AQ29" s="5">
        <v>18848.2</v>
      </c>
      <c r="AR29" s="5">
        <v>18896.4</v>
      </c>
      <c r="AS29" s="5">
        <v>18777.6</v>
      </c>
      <c r="AT29" s="5">
        <v>18639.1</v>
      </c>
      <c r="AU29" s="5">
        <v>18636.7</v>
      </c>
      <c r="AV29" s="5">
        <v>18761.6</v>
      </c>
      <c r="AW29" s="5">
        <v>18504.3</v>
      </c>
    </row>
    <row r="30" spans="2:49" ht="12.75">
      <c r="B30" t="s">
        <v>386</v>
      </c>
      <c r="C30" s="5">
        <v>16842.7</v>
      </c>
      <c r="D30" s="5">
        <v>17098.1</v>
      </c>
      <c r="E30" s="5">
        <v>17321.6</v>
      </c>
      <c r="F30" s="5">
        <v>17458.2</v>
      </c>
      <c r="G30" s="5">
        <v>17544.3</v>
      </c>
      <c r="H30" s="5">
        <v>17676.3</v>
      </c>
      <c r="I30" s="5">
        <v>17867.5</v>
      </c>
      <c r="J30" s="5">
        <v>17904</v>
      </c>
      <c r="K30" s="5">
        <v>17978.4</v>
      </c>
      <c r="L30" s="5">
        <v>18134.1</v>
      </c>
      <c r="M30" s="5">
        <v>18241</v>
      </c>
      <c r="N30" s="5">
        <v>18283.4</v>
      </c>
      <c r="O30" s="5">
        <v>18443.9</v>
      </c>
      <c r="P30" s="5">
        <v>18697.3</v>
      </c>
      <c r="Q30" s="5">
        <v>18887.8</v>
      </c>
      <c r="R30" s="5">
        <v>18998.3</v>
      </c>
      <c r="S30" s="5">
        <v>19150.5</v>
      </c>
      <c r="T30" s="5">
        <v>19338.2</v>
      </c>
      <c r="U30" s="5">
        <v>19552.5</v>
      </c>
      <c r="V30" s="5">
        <v>19658.1</v>
      </c>
      <c r="W30" s="5">
        <v>19815.5</v>
      </c>
      <c r="X30" s="5">
        <v>20104.4</v>
      </c>
      <c r="Y30" s="5">
        <v>20456.4</v>
      </c>
      <c r="Z30" s="5">
        <v>20552.6</v>
      </c>
      <c r="AA30" s="5">
        <v>20713.2</v>
      </c>
      <c r="AB30" s="5">
        <v>21020.4</v>
      </c>
      <c r="AC30" s="5">
        <v>21232.4</v>
      </c>
      <c r="AD30" s="5">
        <v>21376.9</v>
      </c>
      <c r="AE30" s="5">
        <v>21438</v>
      </c>
      <c r="AF30" s="5">
        <v>21714.5</v>
      </c>
      <c r="AG30" s="5">
        <v>21874.6</v>
      </c>
      <c r="AH30" s="5">
        <v>21881.4</v>
      </c>
      <c r="AI30" s="5">
        <v>21802.5</v>
      </c>
      <c r="AJ30" s="5">
        <v>21791.9</v>
      </c>
      <c r="AK30" s="5">
        <v>21759.9</v>
      </c>
      <c r="AL30" s="5">
        <v>21266.8</v>
      </c>
      <c r="AM30" s="5">
        <v>20486.8</v>
      </c>
      <c r="AN30" s="5">
        <v>20347.8</v>
      </c>
      <c r="AO30" s="5">
        <v>20261.3</v>
      </c>
      <c r="AP30" s="5">
        <v>20015.6</v>
      </c>
      <c r="AQ30" s="5">
        <v>19649.6</v>
      </c>
      <c r="AR30" s="5">
        <v>19734.9</v>
      </c>
      <c r="AS30" s="5">
        <v>19847.9</v>
      </c>
      <c r="AT30" s="5">
        <v>19652.4</v>
      </c>
      <c r="AU30" s="5">
        <v>19380.9</v>
      </c>
      <c r="AV30" s="5">
        <v>19550.4</v>
      </c>
      <c r="AW30" s="5">
        <v>19514.3</v>
      </c>
    </row>
    <row r="31" spans="2:49" ht="12.75">
      <c r="B31" t="s">
        <v>94</v>
      </c>
      <c r="C31" s="5">
        <v>15405.1</v>
      </c>
      <c r="D31" s="5">
        <v>15557.3</v>
      </c>
      <c r="E31" s="5">
        <v>15831.8</v>
      </c>
      <c r="F31" s="5">
        <v>15883.6</v>
      </c>
      <c r="G31" s="5">
        <v>16056.8</v>
      </c>
      <c r="H31" s="5">
        <v>16131.6</v>
      </c>
      <c r="I31" s="5">
        <v>16281</v>
      </c>
      <c r="J31" s="5">
        <v>16319.1</v>
      </c>
      <c r="K31" s="5">
        <v>16404.2</v>
      </c>
      <c r="L31" s="5">
        <v>16537.9</v>
      </c>
      <c r="M31" s="5">
        <v>16701.3</v>
      </c>
      <c r="N31" s="5">
        <v>16663.5</v>
      </c>
      <c r="O31" s="5">
        <v>16867.8</v>
      </c>
      <c r="P31" s="5">
        <v>16912.9</v>
      </c>
      <c r="Q31" s="5">
        <v>17135.5</v>
      </c>
      <c r="R31" s="5">
        <v>17103.2</v>
      </c>
      <c r="S31" s="5">
        <v>17356.7</v>
      </c>
      <c r="T31" s="5">
        <v>17355.7</v>
      </c>
      <c r="U31" s="5">
        <v>17654.4</v>
      </c>
      <c r="V31" s="5">
        <v>17594.6</v>
      </c>
      <c r="W31" s="5">
        <v>17793.8</v>
      </c>
      <c r="X31" s="5">
        <v>17982</v>
      </c>
      <c r="Y31" s="5">
        <v>18334.5</v>
      </c>
      <c r="Z31" s="5">
        <v>18275.9</v>
      </c>
      <c r="AA31" s="5">
        <v>18463.2</v>
      </c>
      <c r="AB31" s="5">
        <v>18656.7</v>
      </c>
      <c r="AC31" s="5">
        <v>18862.1</v>
      </c>
      <c r="AD31" s="5">
        <v>18922.2</v>
      </c>
      <c r="AE31" s="5">
        <v>19107</v>
      </c>
      <c r="AF31" s="5">
        <v>19249.7</v>
      </c>
      <c r="AG31" s="5">
        <v>19420.1</v>
      </c>
      <c r="AH31" s="5">
        <v>19356.7</v>
      </c>
      <c r="AI31" s="5">
        <v>19486.6</v>
      </c>
      <c r="AJ31" s="5">
        <v>19388.5</v>
      </c>
      <c r="AK31" s="5">
        <v>19317.6</v>
      </c>
      <c r="AL31" s="5">
        <v>18758.5</v>
      </c>
      <c r="AM31" s="5">
        <v>18267.2</v>
      </c>
      <c r="AN31" s="5">
        <v>18076</v>
      </c>
      <c r="AO31" s="5">
        <v>17956.7</v>
      </c>
      <c r="AP31" s="5">
        <v>17685.4</v>
      </c>
      <c r="AQ31" s="5">
        <v>17512</v>
      </c>
      <c r="AR31" s="5">
        <v>17574.7</v>
      </c>
      <c r="AS31" s="5">
        <v>17580.1</v>
      </c>
      <c r="AT31" s="5">
        <v>17418.4</v>
      </c>
      <c r="AU31" s="5">
        <v>17254.2</v>
      </c>
      <c r="AV31" s="5">
        <v>17394.7</v>
      </c>
      <c r="AW31" s="5">
        <v>17232.8</v>
      </c>
    </row>
    <row r="32" spans="2:49" ht="12.75">
      <c r="B32" t="s">
        <v>189</v>
      </c>
      <c r="C32" s="5">
        <v>7153529</v>
      </c>
      <c r="D32" s="5">
        <v>7170028</v>
      </c>
      <c r="E32" s="5">
        <v>6921172</v>
      </c>
      <c r="F32" s="5">
        <v>7156421</v>
      </c>
      <c r="G32" s="5">
        <v>7417499</v>
      </c>
      <c r="H32" s="5">
        <v>7401427</v>
      </c>
      <c r="I32" s="5">
        <v>7178405</v>
      </c>
      <c r="J32" s="5">
        <v>7420098</v>
      </c>
      <c r="K32" s="5">
        <v>7515399</v>
      </c>
      <c r="L32" s="5">
        <v>7660558</v>
      </c>
      <c r="M32" s="5">
        <v>7290099</v>
      </c>
      <c r="N32" s="5">
        <v>7635464</v>
      </c>
      <c r="O32" s="5">
        <v>7707493</v>
      </c>
      <c r="P32" s="5">
        <v>7745153</v>
      </c>
      <c r="Q32" s="5">
        <v>7487022</v>
      </c>
      <c r="R32" s="5">
        <v>7864563</v>
      </c>
      <c r="S32" s="5">
        <v>7899286</v>
      </c>
      <c r="T32" s="5">
        <v>8026250</v>
      </c>
      <c r="U32" s="5">
        <v>7709317</v>
      </c>
      <c r="V32" s="5">
        <v>8008372</v>
      </c>
      <c r="W32" s="5">
        <v>7978501</v>
      </c>
      <c r="X32" s="5">
        <v>8374026</v>
      </c>
      <c r="Y32" s="5">
        <v>7967221</v>
      </c>
      <c r="Z32" s="5">
        <v>8275044</v>
      </c>
      <c r="AA32" s="5">
        <v>8414258</v>
      </c>
      <c r="AB32" s="5">
        <v>8467926</v>
      </c>
      <c r="AC32" s="5">
        <v>8252971</v>
      </c>
      <c r="AD32" s="5">
        <v>8498030</v>
      </c>
      <c r="AE32" s="5">
        <v>8592518</v>
      </c>
      <c r="AF32" s="5">
        <v>8670848</v>
      </c>
      <c r="AG32" s="5">
        <v>8407170</v>
      </c>
      <c r="AH32" s="5">
        <v>8672275</v>
      </c>
      <c r="AI32" s="5">
        <v>8644103</v>
      </c>
      <c r="AJ32" s="5">
        <v>8839910</v>
      </c>
      <c r="AK32" s="5">
        <v>8336151</v>
      </c>
      <c r="AL32" s="5">
        <v>8558511</v>
      </c>
      <c r="AM32" s="5">
        <v>8177134</v>
      </c>
      <c r="AN32" s="5">
        <v>8151343</v>
      </c>
      <c r="AO32" s="5">
        <v>7834155</v>
      </c>
      <c r="AP32" s="5">
        <v>8045427</v>
      </c>
      <c r="AQ32" s="5">
        <v>7882669</v>
      </c>
      <c r="AR32" s="5">
        <v>8058406</v>
      </c>
      <c r="AS32" s="5">
        <v>7686910</v>
      </c>
      <c r="AT32" s="5">
        <v>7830590</v>
      </c>
      <c r="AU32" s="5">
        <v>7993732</v>
      </c>
      <c r="AV32" s="5">
        <v>7913061</v>
      </c>
      <c r="AW32" s="5">
        <v>7654480</v>
      </c>
    </row>
    <row r="36" ht="12.75">
      <c r="C36" s="2" t="s">
        <v>237</v>
      </c>
    </row>
    <row r="39" ht="12.75">
      <c r="C39" t="s">
        <v>95</v>
      </c>
    </row>
    <row r="42" spans="2:102" ht="12.75">
      <c r="B42" s="4"/>
      <c r="C42" s="4" t="s">
        <v>96</v>
      </c>
      <c r="D42" s="4" t="s">
        <v>97</v>
      </c>
      <c r="E42" s="4" t="s">
        <v>98</v>
      </c>
      <c r="F42" s="4" t="s">
        <v>99</v>
      </c>
      <c r="G42" s="4" t="s">
        <v>100</v>
      </c>
      <c r="H42" s="4" t="s">
        <v>101</v>
      </c>
      <c r="I42" s="4" t="s">
        <v>102</v>
      </c>
      <c r="J42" s="4" t="s">
        <v>103</v>
      </c>
      <c r="K42" s="4" t="s">
        <v>104</v>
      </c>
      <c r="L42" s="4" t="s">
        <v>105</v>
      </c>
      <c r="M42" s="4" t="s">
        <v>106</v>
      </c>
      <c r="N42" s="4" t="s">
        <v>107</v>
      </c>
      <c r="O42" s="4" t="s">
        <v>108</v>
      </c>
      <c r="P42" s="4" t="s">
        <v>109</v>
      </c>
      <c r="Q42" s="4" t="s">
        <v>272</v>
      </c>
      <c r="R42" s="4" t="s">
        <v>273</v>
      </c>
      <c r="S42" s="4" t="s">
        <v>274</v>
      </c>
      <c r="T42" s="4" t="s">
        <v>275</v>
      </c>
      <c r="U42" s="4" t="s">
        <v>276</v>
      </c>
      <c r="V42" s="4" t="s">
        <v>277</v>
      </c>
      <c r="W42" s="4" t="s">
        <v>278</v>
      </c>
      <c r="X42" s="4" t="s">
        <v>364</v>
      </c>
      <c r="Y42" s="4" t="s">
        <v>365</v>
      </c>
      <c r="Z42" s="4" t="s">
        <v>366</v>
      </c>
      <c r="AA42" s="4" t="s">
        <v>367</v>
      </c>
      <c r="AB42" s="4" t="s">
        <v>368</v>
      </c>
      <c r="AC42" s="4" t="s">
        <v>369</v>
      </c>
      <c r="AD42" s="4" t="s">
        <v>144</v>
      </c>
      <c r="AE42" s="4" t="s">
        <v>145</v>
      </c>
      <c r="AF42" s="4" t="s">
        <v>146</v>
      </c>
      <c r="AG42" s="4" t="s">
        <v>147</v>
      </c>
      <c r="AH42" s="4" t="s">
        <v>148</v>
      </c>
      <c r="AI42" s="4" t="s">
        <v>149</v>
      </c>
      <c r="AJ42" s="4" t="s">
        <v>150</v>
      </c>
      <c r="AK42" s="4" t="s">
        <v>289</v>
      </c>
      <c r="AL42" s="4" t="s">
        <v>290</v>
      </c>
      <c r="AM42" s="4" t="s">
        <v>291</v>
      </c>
      <c r="AN42" s="4" t="s">
        <v>292</v>
      </c>
      <c r="AO42" s="4" t="s">
        <v>293</v>
      </c>
      <c r="AP42" s="4" t="s">
        <v>294</v>
      </c>
      <c r="AQ42" s="4" t="s">
        <v>295</v>
      </c>
      <c r="AR42" s="4" t="s">
        <v>296</v>
      </c>
      <c r="AS42" s="4" t="s">
        <v>297</v>
      </c>
      <c r="AT42" s="4" t="s">
        <v>298</v>
      </c>
      <c r="AU42" s="4" t="s">
        <v>299</v>
      </c>
      <c r="AV42" s="4" t="s">
        <v>300</v>
      </c>
      <c r="AW42" s="4" t="s">
        <v>301</v>
      </c>
      <c r="AX42" s="4" t="s">
        <v>302</v>
      </c>
      <c r="AY42" s="4" t="s">
        <v>303</v>
      </c>
      <c r="AZ42" s="4" t="s">
        <v>304</v>
      </c>
      <c r="BA42" s="4" t="s">
        <v>305</v>
      </c>
      <c r="BB42" s="4" t="s">
        <v>306</v>
      </c>
      <c r="BC42" s="4" t="s">
        <v>224</v>
      </c>
      <c r="BD42" s="4" t="s">
        <v>225</v>
      </c>
      <c r="BE42" s="4" t="s">
        <v>226</v>
      </c>
      <c r="BF42" s="4" t="s">
        <v>227</v>
      </c>
      <c r="BG42" s="4" t="s">
        <v>228</v>
      </c>
      <c r="BH42" s="4" t="s">
        <v>229</v>
      </c>
      <c r="BI42" s="4" t="s">
        <v>230</v>
      </c>
      <c r="BJ42" s="4" t="s">
        <v>279</v>
      </c>
      <c r="BK42" s="4" t="s">
        <v>197</v>
      </c>
      <c r="BL42" s="4" t="s">
        <v>198</v>
      </c>
      <c r="BM42" s="4" t="s">
        <v>199</v>
      </c>
      <c r="BN42" s="4" t="s">
        <v>200</v>
      </c>
      <c r="BO42" s="4" t="s">
        <v>201</v>
      </c>
      <c r="BP42" s="4" t="s">
        <v>202</v>
      </c>
      <c r="BQ42" s="4" t="s">
        <v>203</v>
      </c>
      <c r="BR42" s="4" t="s">
        <v>204</v>
      </c>
      <c r="BS42" s="4" t="s">
        <v>124</v>
      </c>
      <c r="BT42" s="4" t="s">
        <v>125</v>
      </c>
      <c r="BU42" s="4" t="s">
        <v>352</v>
      </c>
      <c r="BV42" s="4" t="s">
        <v>353</v>
      </c>
      <c r="BW42" s="4" t="s">
        <v>354</v>
      </c>
      <c r="BX42" s="4" t="s">
        <v>355</v>
      </c>
      <c r="BY42" s="4" t="s">
        <v>356</v>
      </c>
      <c r="BZ42" s="4" t="s">
        <v>357</v>
      </c>
      <c r="CA42" s="4" t="s">
        <v>358</v>
      </c>
      <c r="CB42" s="4" t="s">
        <v>359</v>
      </c>
      <c r="CC42" s="4" t="s">
        <v>360</v>
      </c>
      <c r="CD42" s="4" t="s">
        <v>361</v>
      </c>
      <c r="CE42" s="4" t="s">
        <v>362</v>
      </c>
      <c r="CF42" s="4" t="s">
        <v>363</v>
      </c>
      <c r="CG42" s="4" t="s">
        <v>126</v>
      </c>
      <c r="CH42" s="4" t="s">
        <v>127</v>
      </c>
      <c r="CI42" s="4" t="s">
        <v>128</v>
      </c>
      <c r="CJ42" s="4" t="s">
        <v>129</v>
      </c>
      <c r="CK42" s="4" t="s">
        <v>130</v>
      </c>
      <c r="CL42" s="4" t="s">
        <v>131</v>
      </c>
      <c r="CM42" s="4" t="s">
        <v>132</v>
      </c>
      <c r="CN42" s="4" t="s">
        <v>133</v>
      </c>
      <c r="CO42" s="4" t="s">
        <v>134</v>
      </c>
      <c r="CP42" s="4" t="s">
        <v>135</v>
      </c>
      <c r="CQ42" s="4" t="s">
        <v>136</v>
      </c>
      <c r="CR42" s="4" t="s">
        <v>137</v>
      </c>
      <c r="CS42" s="4" t="s">
        <v>138</v>
      </c>
      <c r="CT42" s="4" t="s">
        <v>139</v>
      </c>
      <c r="CU42" s="4" t="s">
        <v>140</v>
      </c>
      <c r="CV42" s="4" t="s">
        <v>205</v>
      </c>
      <c r="CW42" s="4" t="s">
        <v>206</v>
      </c>
      <c r="CX42" s="4" t="s">
        <v>207</v>
      </c>
    </row>
    <row r="43" spans="2:103" ht="12.75">
      <c r="B43" t="s">
        <v>385</v>
      </c>
      <c r="C43" s="5">
        <f>AVERAGE(C10:F10)</f>
        <v>12391.025000000001</v>
      </c>
      <c r="D43" s="5"/>
      <c r="E43" s="5"/>
      <c r="F43" s="5"/>
      <c r="G43" s="5">
        <f>AVERAGE(G10:J10)</f>
        <v>12093.8</v>
      </c>
      <c r="H43" s="5"/>
      <c r="I43" s="5"/>
      <c r="J43" s="5"/>
      <c r="K43" s="5">
        <f>AVERAGE(K10:N10)</f>
        <v>11990.15</v>
      </c>
      <c r="L43" s="5"/>
      <c r="M43" s="5"/>
      <c r="N43" s="5"/>
      <c r="O43" s="5">
        <f>AVERAGE(O10:R10)</f>
        <v>11948.375</v>
      </c>
      <c r="P43" s="5"/>
      <c r="Q43" s="5"/>
      <c r="R43" s="5"/>
      <c r="S43" s="5">
        <f>AVERAGE(S10:V10)</f>
        <v>11681.25</v>
      </c>
      <c r="T43" s="5"/>
      <c r="U43" s="5"/>
      <c r="V43" s="5"/>
      <c r="W43" s="5">
        <f>AVERAGE(W10:Z10)</f>
        <v>11561.425</v>
      </c>
      <c r="X43" s="5"/>
      <c r="Y43" s="5"/>
      <c r="Z43" s="5"/>
      <c r="AA43" s="5">
        <f>AVERAGE(AA10:AD10)</f>
        <v>11829.300000000001</v>
      </c>
      <c r="AB43" s="5"/>
      <c r="AC43" s="5"/>
      <c r="AD43" s="5"/>
      <c r="AE43" s="5">
        <f>AVERAGE(AE10:AH10)</f>
        <v>12396.175</v>
      </c>
      <c r="AF43" s="5"/>
      <c r="AG43" s="5"/>
      <c r="AH43" s="5"/>
      <c r="AI43" s="5">
        <f>AVERAGE(AI10:AL10)</f>
        <v>12830.3</v>
      </c>
      <c r="AJ43" s="5"/>
      <c r="AK43" s="5"/>
      <c r="AL43" s="5"/>
      <c r="AM43" s="5">
        <f>AVERAGE(AM10:AP10)</f>
        <v>13295.225</v>
      </c>
      <c r="AN43" s="5"/>
      <c r="AO43" s="5"/>
      <c r="AP43" s="5"/>
      <c r="AQ43" s="5">
        <f>AVERAGE(AQ10:AT10)</f>
        <v>13800.474999999999</v>
      </c>
      <c r="AR43" s="5"/>
      <c r="AS43" s="5"/>
      <c r="AT43" s="5"/>
      <c r="AU43" s="5">
        <f>AVERAGE(AU10:AX10)</f>
        <v>13965.974999999999</v>
      </c>
      <c r="AV43" s="5"/>
      <c r="AW43" s="5"/>
      <c r="AX43" s="5"/>
      <c r="AY43" s="5">
        <f>AVERAGE(AY10:BB10)</f>
        <v>13771.574999999999</v>
      </c>
      <c r="AZ43" s="5"/>
      <c r="BA43" s="5"/>
      <c r="BB43" s="5"/>
      <c r="BC43" s="5">
        <f>AVERAGE(BC10:BF10)</f>
        <v>13380.875</v>
      </c>
      <c r="BD43" s="5"/>
      <c r="BE43" s="5"/>
      <c r="BF43" s="5"/>
      <c r="BG43" s="5">
        <f>AVERAGE(BG10:BJ10)</f>
        <v>13317.7</v>
      </c>
      <c r="BH43" s="5"/>
      <c r="BI43" s="5"/>
      <c r="BJ43" s="5"/>
      <c r="BK43" s="5">
        <f>AVERAGE(BK10:BN10)</f>
        <v>13571.25</v>
      </c>
      <c r="BL43" s="5"/>
      <c r="BM43" s="5"/>
      <c r="BN43" s="5"/>
      <c r="BO43" s="5">
        <f>AVERAGE(BO10:BR10)</f>
        <v>13744.775</v>
      </c>
      <c r="BP43" s="5"/>
      <c r="BQ43" s="5"/>
      <c r="BR43" s="5"/>
      <c r="BS43" s="5">
        <f>AVERAGE(BS10:BV10)</f>
        <v>14146.900000000001</v>
      </c>
      <c r="BT43" s="5"/>
      <c r="BU43" s="5"/>
      <c r="BV43" s="5"/>
      <c r="BW43" s="5">
        <f>AVERAGE(BW10:BZ10)</f>
        <v>14697.849999999999</v>
      </c>
      <c r="BX43" s="5"/>
      <c r="BY43" s="5"/>
      <c r="BZ43" s="5"/>
      <c r="CA43" s="5">
        <f>AVERAGE(CA10:CD10)</f>
        <v>15209.075</v>
      </c>
      <c r="CB43" s="5"/>
      <c r="CC43" s="5"/>
      <c r="CD43" s="5"/>
      <c r="CE43" s="5">
        <f>AVERAGE(CE10:CH10)</f>
        <v>15737.9</v>
      </c>
      <c r="CF43" s="5"/>
      <c r="CG43" s="5"/>
      <c r="CH43" s="5"/>
      <c r="CI43" s="5">
        <f>AVERAGE(CI10:CL10)</f>
        <v>16108.225</v>
      </c>
      <c r="CJ43" s="5"/>
      <c r="CK43" s="5"/>
      <c r="CL43" s="5"/>
      <c r="CM43" s="5">
        <f>AVERAGE(CM10:CP10)</f>
        <v>16347.224999999999</v>
      </c>
      <c r="CN43" s="5"/>
      <c r="CO43" s="5"/>
      <c r="CP43" s="5"/>
      <c r="CQ43" s="5">
        <f>AVERAGE(CQ10:CT10)</f>
        <v>16643.550000000003</v>
      </c>
      <c r="CR43" s="5"/>
      <c r="CS43" s="5"/>
      <c r="CT43" s="5"/>
      <c r="CU43" s="5">
        <f>AVERAGE(CU10:CX10)</f>
        <v>16997.325</v>
      </c>
      <c r="CV43" s="5"/>
      <c r="CW43" s="5"/>
      <c r="CX43" s="5"/>
      <c r="CY43" s="5"/>
    </row>
    <row r="44" spans="2:103" ht="12.75">
      <c r="B44" t="s">
        <v>386</v>
      </c>
      <c r="C44" s="5">
        <f>AVERAGE(C11:F11)</f>
        <v>12563.875</v>
      </c>
      <c r="D44" s="5"/>
      <c r="E44" s="5"/>
      <c r="F44" s="5"/>
      <c r="G44" s="5">
        <f>AVERAGE(G11:J11)</f>
        <v>12262.1</v>
      </c>
      <c r="H44" s="5"/>
      <c r="I44" s="5"/>
      <c r="J44" s="5"/>
      <c r="K44" s="5">
        <f>AVERAGE(K11:N11)</f>
        <v>12156.749999999998</v>
      </c>
      <c r="L44" s="5"/>
      <c r="M44" s="5"/>
      <c r="N44" s="5"/>
      <c r="O44" s="5">
        <f>AVERAGE(O11:R11)</f>
        <v>12115.375</v>
      </c>
      <c r="P44" s="5"/>
      <c r="Q44" s="5"/>
      <c r="R44" s="5"/>
      <c r="S44" s="5">
        <f>AVERAGE(S11:V11)</f>
        <v>11844.55</v>
      </c>
      <c r="T44" s="5"/>
      <c r="U44" s="5"/>
      <c r="V44" s="5"/>
      <c r="W44" s="5">
        <f>AVERAGE(W11:Z11)</f>
        <v>11721.525</v>
      </c>
      <c r="X44" s="5"/>
      <c r="Y44" s="5"/>
      <c r="Z44" s="5"/>
      <c r="AA44" s="5">
        <f>AVERAGE(AA11:AD11)</f>
        <v>11987.95</v>
      </c>
      <c r="AB44" s="5"/>
      <c r="AC44" s="5"/>
      <c r="AD44" s="5"/>
      <c r="AE44" s="5">
        <f>AVERAGE(AE11:AH11)</f>
        <v>12558.725</v>
      </c>
      <c r="AF44" s="5"/>
      <c r="AG44" s="5"/>
      <c r="AH44" s="5"/>
      <c r="AI44" s="5">
        <f>AVERAGE(AI11:AL11)</f>
        <v>12997</v>
      </c>
      <c r="AJ44" s="5"/>
      <c r="AK44" s="5"/>
      <c r="AL44" s="5"/>
      <c r="AM44" s="5">
        <f>AVERAGE(AM11:AP11)</f>
        <v>13462.375</v>
      </c>
      <c r="AN44" s="5"/>
      <c r="AO44" s="5"/>
      <c r="AP44" s="5"/>
      <c r="AQ44" s="5">
        <f>AVERAGE(AQ11:AT11)</f>
        <v>13971.400000000001</v>
      </c>
      <c r="AR44" s="5"/>
      <c r="AS44" s="5"/>
      <c r="AT44" s="5"/>
      <c r="AU44" s="5">
        <f>AVERAGE(AU11:AX11)</f>
        <v>14135.775</v>
      </c>
      <c r="AV44" s="5"/>
      <c r="AW44" s="5"/>
      <c r="AX44" s="5"/>
      <c r="AY44" s="5">
        <f>AVERAGE(AY11:BB11)</f>
        <v>13937.25</v>
      </c>
      <c r="AZ44" s="5"/>
      <c r="BA44" s="5"/>
      <c r="BB44" s="5"/>
      <c r="BC44" s="5">
        <f>AVERAGE(BC11:BF11)</f>
        <v>13542.3</v>
      </c>
      <c r="BD44" s="5"/>
      <c r="BE44" s="5"/>
      <c r="BF44" s="5"/>
      <c r="BG44" s="5">
        <f>AVERAGE(BG11:BJ11)</f>
        <v>13478.675</v>
      </c>
      <c r="BH44" s="5"/>
      <c r="BI44" s="5"/>
      <c r="BJ44" s="5"/>
      <c r="BK44" s="5">
        <f>AVERAGE(BK11:BN11)</f>
        <v>13733.7</v>
      </c>
      <c r="BL44" s="5"/>
      <c r="BM44" s="5"/>
      <c r="BN44" s="5"/>
      <c r="BO44" s="5">
        <f>AVERAGE(BO11:BR11)</f>
        <v>13930.949999999999</v>
      </c>
      <c r="BP44" s="5"/>
      <c r="BQ44" s="5"/>
      <c r="BR44" s="5"/>
      <c r="BS44" s="5">
        <f>AVERAGE(BS11:BV11)</f>
        <v>14337.3</v>
      </c>
      <c r="BT44" s="5"/>
      <c r="BU44" s="5"/>
      <c r="BV44" s="5"/>
      <c r="BW44" s="5">
        <f>AVERAGE(BW11:BZ11)</f>
        <v>14896.474999999999</v>
      </c>
      <c r="BX44" s="5"/>
      <c r="BY44" s="5"/>
      <c r="BZ44" s="5"/>
      <c r="CA44" s="5">
        <f>AVERAGE(CA11:CD11)</f>
        <v>15436.400000000001</v>
      </c>
      <c r="CB44" s="5"/>
      <c r="CC44" s="5"/>
      <c r="CD44" s="5"/>
      <c r="CE44" s="5">
        <f>AVERAGE(CE11:CH11)</f>
        <v>15974.65</v>
      </c>
      <c r="CF44" s="5"/>
      <c r="CG44" s="5"/>
      <c r="CH44" s="5"/>
      <c r="CI44" s="5">
        <f>AVERAGE(CI11:CL11)</f>
        <v>16354.025</v>
      </c>
      <c r="CJ44" s="5"/>
      <c r="CK44" s="5"/>
      <c r="CL44" s="5"/>
      <c r="CM44" s="5">
        <f>AVERAGE(CM11:CP11)</f>
        <v>16594.125</v>
      </c>
      <c r="CN44" s="5"/>
      <c r="CO44" s="5"/>
      <c r="CP44" s="5"/>
      <c r="CQ44" s="5">
        <f>AVERAGE(CQ11:CT11)</f>
        <v>16904.5</v>
      </c>
      <c r="CR44" s="5"/>
      <c r="CS44" s="5"/>
      <c r="CT44" s="5"/>
      <c r="CU44" s="5">
        <f>AVERAGE(CU11:CX11)</f>
        <v>17266.9</v>
      </c>
      <c r="CV44" s="5"/>
      <c r="CW44" s="5"/>
      <c r="CX44" s="5"/>
      <c r="CY44" s="5"/>
    </row>
    <row r="45" spans="2:103" ht="12.75">
      <c r="B45" t="s">
        <v>387</v>
      </c>
      <c r="C45" s="5">
        <f>AVERAGE(C12:F12)</f>
        <v>11978.075</v>
      </c>
      <c r="D45" s="5"/>
      <c r="E45" s="5"/>
      <c r="F45" s="5"/>
      <c r="G45" s="5">
        <f>AVERAGE(G12:J12)</f>
        <v>11680.475</v>
      </c>
      <c r="H45" s="5"/>
      <c r="I45" s="5"/>
      <c r="J45" s="5"/>
      <c r="K45" s="5">
        <f>AVERAGE(K12:N12)</f>
        <v>11573.6</v>
      </c>
      <c r="L45" s="5"/>
      <c r="M45" s="5"/>
      <c r="N45" s="5"/>
      <c r="O45" s="5">
        <f>AVERAGE(O12:R12)</f>
        <v>11529.025</v>
      </c>
      <c r="P45" s="5"/>
      <c r="Q45" s="5"/>
      <c r="R45" s="5"/>
      <c r="S45" s="5">
        <f>AVERAGE(S12:V12)</f>
        <v>11260.525</v>
      </c>
      <c r="T45" s="5"/>
      <c r="U45" s="5"/>
      <c r="V45" s="5"/>
      <c r="W45" s="5">
        <f>AVERAGE(W12:Z12)</f>
        <v>11138.900000000001</v>
      </c>
      <c r="X45" s="5"/>
      <c r="Y45" s="5"/>
      <c r="Z45" s="5"/>
      <c r="AA45" s="5">
        <f>AVERAGE(AA12:AD12)</f>
        <v>11392.575</v>
      </c>
      <c r="AB45" s="5"/>
      <c r="AC45" s="5"/>
      <c r="AD45" s="5"/>
      <c r="AE45" s="5">
        <f>AVERAGE(AE12:AH12)</f>
        <v>11935.925</v>
      </c>
      <c r="AF45" s="5"/>
      <c r="AG45" s="5"/>
      <c r="AH45" s="5"/>
      <c r="AI45" s="5">
        <f>AVERAGE(AI12:AL12)</f>
        <v>12352.1</v>
      </c>
      <c r="AJ45" s="5"/>
      <c r="AK45" s="5"/>
      <c r="AL45" s="5"/>
      <c r="AM45" s="5">
        <f>AVERAGE(AM12:AP12)</f>
        <v>12795.3</v>
      </c>
      <c r="AN45" s="5"/>
      <c r="AO45" s="5"/>
      <c r="AP45" s="5"/>
      <c r="AQ45" s="5">
        <f>AVERAGE(AQ12:AT12)</f>
        <v>13278.1</v>
      </c>
      <c r="AR45" s="5"/>
      <c r="AS45" s="5"/>
      <c r="AT45" s="5"/>
      <c r="AU45" s="5">
        <f>AVERAGE(AU12:AX12)</f>
        <v>13429.800000000001</v>
      </c>
      <c r="AV45" s="5"/>
      <c r="AW45" s="5"/>
      <c r="AX45" s="5"/>
      <c r="AY45" s="5">
        <f>AVERAGE(AY12:BB12)</f>
        <v>13233.224999999999</v>
      </c>
      <c r="AZ45" s="5"/>
      <c r="BA45" s="5"/>
      <c r="BB45" s="5"/>
      <c r="BC45" s="5">
        <f>AVERAGE(BC12:BF12)</f>
        <v>12847.475</v>
      </c>
      <c r="BD45" s="5"/>
      <c r="BE45" s="5"/>
      <c r="BF45" s="5"/>
      <c r="BG45" s="5">
        <f>AVERAGE(BG12:BJ12)</f>
        <v>12783.650000000001</v>
      </c>
      <c r="BH45" s="5"/>
      <c r="BI45" s="5"/>
      <c r="BJ45" s="5"/>
      <c r="BK45" s="5">
        <f>AVERAGE(BK12:BN12)</f>
        <v>13025.075</v>
      </c>
      <c r="BL45" s="5"/>
      <c r="BM45" s="5"/>
      <c r="BN45" s="5"/>
      <c r="BO45" s="5">
        <f>AVERAGE(BO12:BR12)</f>
        <v>13182.95</v>
      </c>
      <c r="BP45" s="5"/>
      <c r="BQ45" s="5"/>
      <c r="BR45" s="5"/>
      <c r="BS45" s="5">
        <f>AVERAGE(BS12:BV12)</f>
        <v>13596.275</v>
      </c>
      <c r="BT45" s="5"/>
      <c r="BU45" s="5"/>
      <c r="BV45" s="5"/>
      <c r="BW45" s="5">
        <f>AVERAGE(BW12:BZ12)</f>
        <v>14153.4</v>
      </c>
      <c r="BX45" s="5"/>
      <c r="BY45" s="5"/>
      <c r="BZ45" s="5"/>
      <c r="CA45" s="5">
        <f>AVERAGE(CA12:CD12)</f>
        <v>14675.05</v>
      </c>
      <c r="CB45" s="5"/>
      <c r="CC45" s="5"/>
      <c r="CD45" s="5"/>
      <c r="CE45" s="5">
        <f>AVERAGE(CE12:CH12)</f>
        <v>15220.550000000001</v>
      </c>
      <c r="CF45" s="5"/>
      <c r="CG45" s="5"/>
      <c r="CH45" s="5"/>
      <c r="CI45" s="5">
        <f>AVERAGE(CI12:CL12)</f>
        <v>15603.425</v>
      </c>
      <c r="CJ45" s="5"/>
      <c r="CK45" s="5"/>
      <c r="CL45" s="5"/>
      <c r="CM45" s="5">
        <f>AVERAGE(CM12:CP12)</f>
        <v>15817.224999999999</v>
      </c>
      <c r="CN45" s="5"/>
      <c r="CO45" s="5"/>
      <c r="CP45" s="5"/>
      <c r="CQ45" s="5">
        <f>AVERAGE(CQ12:CT12)</f>
        <v>16091.625</v>
      </c>
      <c r="CR45" s="5"/>
      <c r="CS45" s="5"/>
      <c r="CT45" s="5"/>
      <c r="CU45" s="5">
        <f>AVERAGE(CU12:CX12)</f>
        <v>16431.85</v>
      </c>
      <c r="CV45" s="5"/>
      <c r="CW45" s="5"/>
      <c r="CX45" s="5"/>
      <c r="CY45" s="5"/>
    </row>
    <row r="46" spans="2:99" ht="12.75">
      <c r="B46" t="s">
        <v>266</v>
      </c>
      <c r="C46" s="5">
        <f>SUM(C13:F13)</f>
        <v>91063</v>
      </c>
      <c r="G46" s="5">
        <f>SUM(G13:J13)</f>
        <v>101286</v>
      </c>
      <c r="K46" s="5">
        <f>SUM(K13:N13)</f>
        <v>116442</v>
      </c>
      <c r="O46" s="5">
        <f>SUM(O13:R13)</f>
        <v>131577</v>
      </c>
      <c r="S46" s="5">
        <f>SUM(S13:V13)</f>
        <v>147937</v>
      </c>
      <c r="W46" s="5">
        <f>SUM(W13:Z13)</f>
        <v>162688</v>
      </c>
      <c r="AA46" s="5">
        <f>SUM(AA13:AD13)</f>
        <v>183309</v>
      </c>
      <c r="AE46" s="5">
        <f>SUM(AE13:AH13)</f>
        <v>205454</v>
      </c>
      <c r="AI46" s="5">
        <f>SUM(AI13:AL13)</f>
        <v>229505</v>
      </c>
      <c r="AM46" s="5">
        <f>SUM(AM13:AP13)</f>
        <v>256650</v>
      </c>
      <c r="AQ46" s="5">
        <f>SUM(AQ13:AT13)</f>
        <v>286784</v>
      </c>
      <c r="AU46" s="5">
        <f>SUM(AU13:AX13)</f>
        <v>314893</v>
      </c>
      <c r="AY46" s="5">
        <f>SUM(AY13:BB13)</f>
        <v>337340</v>
      </c>
      <c r="BC46" s="5">
        <f>SUM(BC13:BF13)</f>
        <v>353127</v>
      </c>
      <c r="BG46" s="5">
        <f>SUM(BG13:BJ13)</f>
        <v>374067</v>
      </c>
      <c r="BK46" s="5">
        <f>SUM(BK13:BN13)</f>
        <v>403515</v>
      </c>
      <c r="BO46" s="5">
        <f>SUM(BO13:BR13)</f>
        <v>426894</v>
      </c>
      <c r="BS46" s="5">
        <f>SUM(BS13:BV13)</f>
        <v>452355</v>
      </c>
      <c r="BW46" s="5">
        <f>SUM(BW13:BZ13)</f>
        <v>480646</v>
      </c>
      <c r="CA46" s="5">
        <f>SUM(CA13:CD13)</f>
        <v>511054</v>
      </c>
      <c r="CE46" s="5">
        <f>SUM(CE13:CH13)</f>
        <v>551439</v>
      </c>
      <c r="CI46" s="5">
        <f>SUM(CI13:CL13)</f>
        <v>592397</v>
      </c>
      <c r="CM46" s="5">
        <f>SUM(CM13:CP13)</f>
        <v>631886</v>
      </c>
      <c r="CQ46" s="5">
        <f>SUM(CQ13:CT13)</f>
        <v>670181</v>
      </c>
      <c r="CU46" s="5">
        <f>SUM(CU13:CX13)</f>
        <v>715192</v>
      </c>
    </row>
    <row r="47" spans="2:99" ht="12.75">
      <c r="B47" t="s">
        <v>267</v>
      </c>
      <c r="C47" s="5">
        <f>SUM(C14:F14)</f>
        <v>279612</v>
      </c>
      <c r="G47" s="5">
        <f>SUM(G14:J14)</f>
        <v>278615</v>
      </c>
      <c r="K47" s="5">
        <f>SUM(K14:N14)</f>
        <v>281552</v>
      </c>
      <c r="O47" s="5">
        <f>SUM(O14:R14)</f>
        <v>286505</v>
      </c>
      <c r="S47" s="5">
        <f>SUM(S14:V14)</f>
        <v>291634</v>
      </c>
      <c r="W47" s="5">
        <f>SUM(W14:Z14)</f>
        <v>297830</v>
      </c>
      <c r="AA47" s="5">
        <f>SUM(AA14:AD14)</f>
        <v>308175</v>
      </c>
      <c r="AE47" s="5">
        <f>SUM(AE14:AH14)</f>
        <v>326287</v>
      </c>
      <c r="AI47" s="5">
        <f>SUM(AI14:AL14)</f>
        <v>343806</v>
      </c>
      <c r="AM47" s="5">
        <f>SUM(AM14:AP14)</f>
        <v>359689</v>
      </c>
      <c r="AQ47" s="5">
        <f>SUM(AQ14:AT14)</f>
        <v>373616</v>
      </c>
      <c r="AU47" s="5">
        <f>SUM(AU14:AX14)</f>
        <v>383742</v>
      </c>
      <c r="AY47" s="5">
        <f>SUM(AY14:BB14)</f>
        <v>386877</v>
      </c>
      <c r="BC47" s="5">
        <f>SUM(BC14:BF14)</f>
        <v>383479</v>
      </c>
      <c r="BG47" s="5">
        <f>SUM(BG14:BJ14)</f>
        <v>392328</v>
      </c>
      <c r="BK47" s="5">
        <f>SUM(BK14:BN14)</f>
        <v>403516</v>
      </c>
      <c r="BO47" s="5">
        <f>SUM(BO14:BR14)</f>
        <v>412975</v>
      </c>
      <c r="BS47" s="5">
        <f>SUM(BS14:BV14)</f>
        <v>428584</v>
      </c>
      <c r="BW47" s="5">
        <f>SUM(BW14:BZ14)</f>
        <v>445906</v>
      </c>
      <c r="CA47" s="5">
        <f>SUM(CA14:CD14)</f>
        <v>463474</v>
      </c>
      <c r="CE47" s="5">
        <f>SUM(CE14:CH14)</f>
        <v>483652</v>
      </c>
      <c r="CI47" s="5">
        <f>SUM(CI14:CL14)</f>
        <v>497645</v>
      </c>
      <c r="CM47" s="5">
        <f>SUM(CM14:CP14)</f>
        <v>508404</v>
      </c>
      <c r="CQ47" s="5">
        <f>SUM(CQ14:CT14)</f>
        <v>519193</v>
      </c>
      <c r="CU47" s="5">
        <f>SUM(CU14:CX14)</f>
        <v>532471</v>
      </c>
    </row>
    <row r="50" ht="12.75">
      <c r="C50" t="s">
        <v>388</v>
      </c>
    </row>
    <row r="52" spans="3:49" ht="12.75">
      <c r="C52" s="4" t="s">
        <v>362</v>
      </c>
      <c r="D52" s="4" t="s">
        <v>363</v>
      </c>
      <c r="E52" s="4" t="s">
        <v>126</v>
      </c>
      <c r="F52" s="4" t="s">
        <v>127</v>
      </c>
      <c r="G52" s="4" t="s">
        <v>128</v>
      </c>
      <c r="H52" s="4" t="s">
        <v>129</v>
      </c>
      <c r="I52" s="4" t="s">
        <v>130</v>
      </c>
      <c r="J52" s="4" t="s">
        <v>131</v>
      </c>
      <c r="K52" s="4" t="s">
        <v>132</v>
      </c>
      <c r="L52" s="4" t="s">
        <v>133</v>
      </c>
      <c r="M52" s="4" t="s">
        <v>134</v>
      </c>
      <c r="N52" s="4" t="s">
        <v>135</v>
      </c>
      <c r="O52" s="4" t="s">
        <v>136</v>
      </c>
      <c r="P52" s="4" t="s">
        <v>137</v>
      </c>
      <c r="Q52" s="4" t="s">
        <v>138</v>
      </c>
      <c r="R52" s="4" t="s">
        <v>139</v>
      </c>
      <c r="S52" s="4" t="s">
        <v>140</v>
      </c>
      <c r="T52" s="4" t="s">
        <v>205</v>
      </c>
      <c r="U52" s="4" t="s">
        <v>206</v>
      </c>
      <c r="V52" s="4" t="s">
        <v>207</v>
      </c>
      <c r="W52" s="4" t="s">
        <v>110</v>
      </c>
      <c r="X52" s="4" t="s">
        <v>239</v>
      </c>
      <c r="Y52" s="4" t="s">
        <v>240</v>
      </c>
      <c r="Z52" s="4" t="s">
        <v>241</v>
      </c>
      <c r="AA52" s="4" t="s">
        <v>242</v>
      </c>
      <c r="AB52" s="4" t="s">
        <v>243</v>
      </c>
      <c r="AC52" s="4" t="s">
        <v>244</v>
      </c>
      <c r="AD52" s="4" t="s">
        <v>245</v>
      </c>
      <c r="AE52" s="4" t="s">
        <v>246</v>
      </c>
      <c r="AF52" s="4" t="s">
        <v>247</v>
      </c>
      <c r="AG52" s="4" t="s">
        <v>248</v>
      </c>
      <c r="AH52" s="4" t="s">
        <v>312</v>
      </c>
      <c r="AI52" s="4" t="s">
        <v>313</v>
      </c>
      <c r="AJ52" s="4" t="s">
        <v>314</v>
      </c>
      <c r="AK52" s="4" t="s">
        <v>315</v>
      </c>
      <c r="AL52" s="4" t="s">
        <v>208</v>
      </c>
      <c r="AM52" s="4" t="s">
        <v>209</v>
      </c>
      <c r="AN52" s="4" t="s">
        <v>210</v>
      </c>
      <c r="AO52" s="4" t="s">
        <v>231</v>
      </c>
      <c r="AP52" s="4" t="s">
        <v>232</v>
      </c>
      <c r="AQ52" s="4" t="s">
        <v>233</v>
      </c>
      <c r="AR52" s="4" t="s">
        <v>234</v>
      </c>
      <c r="AS52" s="4" t="s">
        <v>389</v>
      </c>
      <c r="AT52" s="4" t="s">
        <v>390</v>
      </c>
      <c r="AU52" s="4" t="s">
        <v>391</v>
      </c>
      <c r="AV52" s="4" t="s">
        <v>392</v>
      </c>
      <c r="AW52" s="4" t="s">
        <v>235</v>
      </c>
    </row>
    <row r="53" spans="2:49" ht="12.75">
      <c r="B53" t="s">
        <v>118</v>
      </c>
      <c r="C53" s="5">
        <f>AVERAGE(C29:F29)</f>
        <v>16411.45</v>
      </c>
      <c r="D53" s="5"/>
      <c r="E53" s="5"/>
      <c r="F53" s="5"/>
      <c r="G53" s="5">
        <f>AVERAGE(G29:J29)</f>
        <v>16942.3</v>
      </c>
      <c r="H53" s="5"/>
      <c r="I53" s="5"/>
      <c r="J53" s="5"/>
      <c r="K53" s="5">
        <f>AVERAGE(K29:N29)</f>
        <v>17359.3</v>
      </c>
      <c r="L53" s="5"/>
      <c r="M53" s="5"/>
      <c r="N53" s="5"/>
      <c r="O53" s="5">
        <f>AVERAGE(O29:R29)</f>
        <v>17915.725</v>
      </c>
      <c r="P53" s="5"/>
      <c r="Q53" s="5"/>
      <c r="R53" s="5"/>
      <c r="S53" s="5">
        <f>AVERAGE(S29:V29)</f>
        <v>18564.824999999997</v>
      </c>
      <c r="T53" s="5"/>
      <c r="U53" s="5"/>
      <c r="V53" s="5"/>
      <c r="W53" s="5">
        <f>AVERAGE(W29:Z29)</f>
        <v>19334.6</v>
      </c>
      <c r="X53" s="5"/>
      <c r="Y53" s="5"/>
      <c r="Z53" s="5"/>
      <c r="AA53" s="5">
        <f>AVERAGE(AA29:AD29)</f>
        <v>20104.725</v>
      </c>
      <c r="AB53" s="5"/>
      <c r="AC53" s="5"/>
      <c r="AD53" s="5"/>
      <c r="AE53" s="5">
        <f>AVERAGE(AE29:AH29)</f>
        <v>20713.375</v>
      </c>
      <c r="AF53" s="5"/>
      <c r="AG53" s="5"/>
      <c r="AH53" s="5"/>
      <c r="AI53" s="5">
        <f>AVERAGE(AI29:AL29)</f>
        <v>20676.375</v>
      </c>
      <c r="AJ53" s="5"/>
      <c r="AK53" s="5"/>
      <c r="AL53" s="5"/>
      <c r="AM53" s="5">
        <f>AVERAGE(AM29:AP29)</f>
        <v>19293.05</v>
      </c>
      <c r="AN53" s="5"/>
      <c r="AO53" s="5"/>
      <c r="AP53" s="5"/>
      <c r="AQ53" s="5">
        <f>AVERAGE(AQ29:AT29)</f>
        <v>18790.325</v>
      </c>
      <c r="AR53" s="5"/>
      <c r="AS53" s="5"/>
      <c r="AT53" s="5"/>
      <c r="AU53" s="5"/>
      <c r="AV53" s="5"/>
      <c r="AW53" s="5"/>
    </row>
    <row r="54" spans="2:49" ht="12.75">
      <c r="B54" t="s">
        <v>93</v>
      </c>
      <c r="C54" s="5">
        <f>AVERAGE(C30:F30)</f>
        <v>17180.15</v>
      </c>
      <c r="D54" s="5"/>
      <c r="E54" s="5"/>
      <c r="F54" s="5"/>
      <c r="G54" s="5">
        <f>AVERAGE(G30:J30)</f>
        <v>17748.025</v>
      </c>
      <c r="H54" s="5"/>
      <c r="I54" s="5"/>
      <c r="J54" s="5"/>
      <c r="K54" s="5">
        <f>AVERAGE(K30:N30)</f>
        <v>18159.225</v>
      </c>
      <c r="L54" s="5"/>
      <c r="M54" s="5"/>
      <c r="N54" s="5"/>
      <c r="O54" s="5">
        <f>AVERAGE(O30:R30)</f>
        <v>18756.825</v>
      </c>
      <c r="P54" s="5"/>
      <c r="Q54" s="5"/>
      <c r="R54" s="5"/>
      <c r="S54" s="5">
        <f>AVERAGE(S30:V30)</f>
        <v>19424.824999999997</v>
      </c>
      <c r="T54" s="5"/>
      <c r="U54" s="5"/>
      <c r="V54" s="5"/>
      <c r="W54" s="5">
        <f>AVERAGE(W30:Z30)</f>
        <v>20232.225</v>
      </c>
      <c r="X54" s="5"/>
      <c r="Y54" s="5"/>
      <c r="Z54" s="5"/>
      <c r="AA54" s="5">
        <f>AVERAGE(AA30:AD30)</f>
        <v>21085.725000000002</v>
      </c>
      <c r="AB54" s="5"/>
      <c r="AC54" s="5"/>
      <c r="AD54" s="5"/>
      <c r="AE54" s="5">
        <f>AVERAGE(AE30:AH30)</f>
        <v>21727.125</v>
      </c>
      <c r="AF54" s="5"/>
      <c r="AG54" s="5"/>
      <c r="AH54" s="5"/>
      <c r="AI54" s="5">
        <f>AVERAGE(AI30:AL30)</f>
        <v>21655.275</v>
      </c>
      <c r="AJ54" s="5"/>
      <c r="AK54" s="5"/>
      <c r="AL54" s="5"/>
      <c r="AM54" s="5">
        <f>AVERAGE(AM30:AP30)</f>
        <v>20277.875</v>
      </c>
      <c r="AN54" s="5"/>
      <c r="AO54" s="5"/>
      <c r="AP54" s="5"/>
      <c r="AQ54" s="5">
        <f>AVERAGE(AQ30:AT30)</f>
        <v>19721.2</v>
      </c>
      <c r="AR54" s="5"/>
      <c r="AS54" s="5"/>
      <c r="AT54" s="5"/>
      <c r="AU54" s="5"/>
      <c r="AV54" s="5"/>
      <c r="AW54" s="5"/>
    </row>
    <row r="55" spans="2:49" ht="12.75">
      <c r="B55" t="s">
        <v>94</v>
      </c>
      <c r="C55" s="5">
        <f>AVERAGE(C31:F31)</f>
        <v>15669.449999999999</v>
      </c>
      <c r="D55" s="5"/>
      <c r="E55" s="5"/>
      <c r="F55" s="5"/>
      <c r="G55" s="5">
        <f>AVERAGE(G31:J31)</f>
        <v>16197.125</v>
      </c>
      <c r="H55" s="5"/>
      <c r="I55" s="5"/>
      <c r="J55" s="5"/>
      <c r="K55" s="5">
        <f>AVERAGE(K31:N31)</f>
        <v>16576.725000000002</v>
      </c>
      <c r="L55" s="5"/>
      <c r="M55" s="5"/>
      <c r="N55" s="5"/>
      <c r="O55" s="5">
        <f>AVERAGE(O31:R31)</f>
        <v>17004.85</v>
      </c>
      <c r="P55" s="5"/>
      <c r="Q55" s="5"/>
      <c r="R55" s="5"/>
      <c r="S55" s="5">
        <f>AVERAGE(S31:V31)</f>
        <v>17490.35</v>
      </c>
      <c r="T55" s="5"/>
      <c r="U55" s="5"/>
      <c r="V55" s="5"/>
      <c r="W55" s="5">
        <f>AVERAGE(W31:Z31)</f>
        <v>18096.550000000003</v>
      </c>
      <c r="X55" s="5"/>
      <c r="Y55" s="5"/>
      <c r="Z55" s="5"/>
      <c r="AA55" s="5">
        <f>AVERAGE(AA31:AD31)</f>
        <v>18726.05</v>
      </c>
      <c r="AB55" s="5"/>
      <c r="AC55" s="5"/>
      <c r="AD55" s="5"/>
      <c r="AE55" s="5">
        <f>AVERAGE(AE31:AH31)</f>
        <v>19283.375</v>
      </c>
      <c r="AF55" s="5"/>
      <c r="AG55" s="5"/>
      <c r="AH55" s="5"/>
      <c r="AI55" s="5">
        <f>AVERAGE(AI31:AL31)</f>
        <v>19237.8</v>
      </c>
      <c r="AJ55" s="5"/>
      <c r="AK55" s="5"/>
      <c r="AL55" s="5"/>
      <c r="AM55" s="5">
        <f>AVERAGE(AM31:AP31)</f>
        <v>17996.324999999997</v>
      </c>
      <c r="AN55" s="5"/>
      <c r="AO55" s="5"/>
      <c r="AP55" s="5"/>
      <c r="AQ55" s="5">
        <f>AVERAGE(AQ31:AT31)</f>
        <v>17521.3</v>
      </c>
      <c r="AR55" s="5"/>
      <c r="AS55" s="5"/>
      <c r="AT55" s="5"/>
      <c r="AU55" s="5"/>
      <c r="AV55" s="5"/>
      <c r="AW55" s="5"/>
    </row>
    <row r="56" spans="2:49" ht="12.75">
      <c r="B56" t="s">
        <v>189</v>
      </c>
      <c r="C56" s="5">
        <f>AVERAGE(C32:F32)</f>
        <v>7100287.5</v>
      </c>
      <c r="D56" s="5"/>
      <c r="E56" s="5"/>
      <c r="F56" s="5"/>
      <c r="G56" s="5">
        <f>AVERAGE(G32:J32)</f>
        <v>7354357.25</v>
      </c>
      <c r="H56" s="5"/>
      <c r="I56" s="5"/>
      <c r="J56" s="5"/>
      <c r="K56" s="5">
        <f>AVERAGE(K32:N32)</f>
        <v>7525380</v>
      </c>
      <c r="L56" s="5"/>
      <c r="M56" s="5"/>
      <c r="N56" s="5"/>
      <c r="O56" s="5">
        <f>AVERAGE(O32:R32)</f>
        <v>7701057.75</v>
      </c>
      <c r="P56" s="5"/>
      <c r="Q56" s="5"/>
      <c r="R56" s="5"/>
      <c r="S56" s="5">
        <f>AVERAGE(S32:V32)</f>
        <v>7910806.25</v>
      </c>
      <c r="T56" s="5"/>
      <c r="U56" s="5"/>
      <c r="V56" s="5"/>
      <c r="W56" s="5">
        <f>AVERAGE(W32:Z32)</f>
        <v>8148698</v>
      </c>
      <c r="X56" s="5"/>
      <c r="Y56" s="5"/>
      <c r="Z56" s="5"/>
      <c r="AA56" s="5">
        <f>AVERAGE(AA32:AD32)</f>
        <v>8408296.25</v>
      </c>
      <c r="AB56" s="5"/>
      <c r="AC56" s="5"/>
      <c r="AD56" s="5"/>
      <c r="AE56" s="5">
        <f>AVERAGE(AE32:AH32)</f>
        <v>8585702.75</v>
      </c>
      <c r="AF56" s="5"/>
      <c r="AG56" s="5"/>
      <c r="AH56" s="5"/>
      <c r="AI56" s="5">
        <f>AVERAGE(AI32:AL32)</f>
        <v>8594668.75</v>
      </c>
      <c r="AJ56" s="5"/>
      <c r="AK56" s="5"/>
      <c r="AL56" s="5"/>
      <c r="AM56" s="5">
        <f>AVERAGE(AM32:AP32)</f>
        <v>8052014.75</v>
      </c>
      <c r="AN56" s="5"/>
      <c r="AO56" s="5"/>
      <c r="AP56" s="5"/>
      <c r="AQ56" s="5">
        <f>AVERAGE(AQ32:AT32)</f>
        <v>7864643.75</v>
      </c>
      <c r="AR56" s="5"/>
      <c r="AS56" s="5"/>
      <c r="AT56" s="5"/>
      <c r="AU56" s="5"/>
      <c r="AV56" s="5"/>
      <c r="AW56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X62"/>
  <sheetViews>
    <sheetView zoomScale="125" zoomScaleNormal="125" workbookViewId="0" topLeftCell="A1">
      <pane xSplit="13800" topLeftCell="I1" activePane="topLeft" state="split"/>
      <selection pane="topLeft" activeCell="B6" sqref="B6"/>
      <selection pane="topRight" activeCell="F21" sqref="F21"/>
    </sheetView>
  </sheetViews>
  <sheetFormatPr defaultColWidth="11.00390625" defaultRowHeight="12.75"/>
  <cols>
    <col min="1" max="1" width="6.125" style="0" customWidth="1"/>
    <col min="2" max="2" width="30.125" style="0" customWidth="1"/>
    <col min="3" max="9" width="11.125" style="0" bestFit="1" customWidth="1"/>
  </cols>
  <sheetData>
    <row r="3" ht="12.75">
      <c r="B3" s="2" t="s">
        <v>316</v>
      </c>
    </row>
    <row r="4" ht="12.75">
      <c r="B4" t="s">
        <v>318</v>
      </c>
    </row>
    <row r="5" ht="16.5">
      <c r="B5" s="17" t="s">
        <v>317</v>
      </c>
    </row>
    <row r="6" ht="12.75">
      <c r="B6" t="s">
        <v>319</v>
      </c>
    </row>
    <row r="8" ht="12.75">
      <c r="B8" t="s">
        <v>254</v>
      </c>
    </row>
    <row r="10" spans="3:12" ht="12.75">
      <c r="C10" t="s">
        <v>320</v>
      </c>
      <c r="D10" t="s">
        <v>321</v>
      </c>
      <c r="E10" t="s">
        <v>322</v>
      </c>
      <c r="F10" t="s">
        <v>323</v>
      </c>
      <c r="G10" t="s">
        <v>324</v>
      </c>
      <c r="H10" t="s">
        <v>325</v>
      </c>
      <c r="I10" t="s">
        <v>326</v>
      </c>
      <c r="J10" t="s">
        <v>327</v>
      </c>
      <c r="K10" t="s">
        <v>328</v>
      </c>
      <c r="L10" t="s">
        <v>253</v>
      </c>
    </row>
    <row r="11" spans="2:12" ht="12.75">
      <c r="B11" t="s">
        <v>256</v>
      </c>
      <c r="C11" s="5">
        <v>570560</v>
      </c>
      <c r="D11" s="5">
        <v>618252</v>
      </c>
      <c r="E11" s="5">
        <v>661517</v>
      </c>
      <c r="F11" s="5">
        <v>706932</v>
      </c>
      <c r="G11" s="5">
        <v>756669</v>
      </c>
      <c r="H11" s="5">
        <v>813776</v>
      </c>
      <c r="I11" s="5">
        <v>876826</v>
      </c>
      <c r="J11" s="5">
        <v>944824</v>
      </c>
      <c r="K11" s="5">
        <v>996011</v>
      </c>
      <c r="L11" s="5">
        <v>979699</v>
      </c>
    </row>
    <row r="12" spans="2:12" ht="12.75">
      <c r="B12" t="s">
        <v>257</v>
      </c>
      <c r="C12" s="20">
        <v>100</v>
      </c>
      <c r="D12" s="20">
        <v>103.69058468872687</v>
      </c>
      <c r="E12" s="20">
        <v>106.33261056264482</v>
      </c>
      <c r="F12" s="20">
        <v>109.24924795617996</v>
      </c>
      <c r="G12" s="20">
        <v>112.68760768211831</v>
      </c>
      <c r="H12" s="20">
        <v>116.44366766785939</v>
      </c>
      <c r="I12" s="20">
        <v>121.1620790505343</v>
      </c>
      <c r="J12" s="20">
        <v>125.89649061272499</v>
      </c>
      <c r="K12" s="20">
        <v>127.25909096263747</v>
      </c>
      <c r="L12" s="20">
        <v>122.78654549963844</v>
      </c>
    </row>
    <row r="13" spans="2:12" ht="12.75">
      <c r="B13" t="s">
        <v>258</v>
      </c>
      <c r="C13" s="5">
        <f>$C11*C12/100</f>
        <v>570560</v>
      </c>
      <c r="D13" s="5">
        <f aca="true" t="shared" si="0" ref="D13:L13">$C11*D12/100</f>
        <v>591617.0000000001</v>
      </c>
      <c r="E13" s="5">
        <f t="shared" si="0"/>
        <v>606691.3428262263</v>
      </c>
      <c r="F13" s="5">
        <f t="shared" si="0"/>
        <v>623332.5091387804</v>
      </c>
      <c r="G13" s="5">
        <f t="shared" si="0"/>
        <v>642950.4143910942</v>
      </c>
      <c r="H13" s="5">
        <f t="shared" si="0"/>
        <v>664380.9902457385</v>
      </c>
      <c r="I13" s="5">
        <f t="shared" si="0"/>
        <v>691302.3582307285</v>
      </c>
      <c r="J13" s="5">
        <f t="shared" si="0"/>
        <v>718315.0168399636</v>
      </c>
      <c r="K13" s="5">
        <f t="shared" si="0"/>
        <v>726089.4693964242</v>
      </c>
      <c r="L13" s="5">
        <f t="shared" si="0"/>
        <v>700570.9140027371</v>
      </c>
    </row>
    <row r="14" spans="2:12" ht="12.75">
      <c r="B14" t="s">
        <v>259</v>
      </c>
      <c r="C14" s="14">
        <f>C11/C13</f>
        <v>1</v>
      </c>
      <c r="D14" s="14">
        <f aca="true" t="shared" si="1" ref="D14:L14">D11/D13</f>
        <v>1.0450206806092452</v>
      </c>
      <c r="E14" s="14">
        <f t="shared" si="1"/>
        <v>1.0903682866453517</v>
      </c>
      <c r="F14" s="14">
        <f t="shared" si="1"/>
        <v>1.1341170075931444</v>
      </c>
      <c r="G14" s="14">
        <f t="shared" si="1"/>
        <v>1.1768699157253097</v>
      </c>
      <c r="H14" s="14">
        <f t="shared" si="1"/>
        <v>1.22486346230196</v>
      </c>
      <c r="I14" s="14">
        <f t="shared" si="1"/>
        <v>1.2683683044913774</v>
      </c>
      <c r="J14" s="14">
        <f t="shared" si="1"/>
        <v>1.315333771186495</v>
      </c>
      <c r="K14" s="14">
        <f t="shared" si="1"/>
        <v>1.3717469292426911</v>
      </c>
      <c r="L14" s="14">
        <f t="shared" si="1"/>
        <v>1.3984294529192691</v>
      </c>
    </row>
    <row r="19" ht="12.75">
      <c r="B19" s="2" t="s">
        <v>260</v>
      </c>
    </row>
    <row r="20" ht="16.5">
      <c r="B20" s="17" t="s">
        <v>122</v>
      </c>
    </row>
    <row r="21" ht="12.75">
      <c r="B21" t="s">
        <v>262</v>
      </c>
    </row>
    <row r="22" ht="12.75">
      <c r="B22" t="s">
        <v>261</v>
      </c>
    </row>
    <row r="25" spans="3:11" ht="12.75">
      <c r="C25" t="s">
        <v>335</v>
      </c>
      <c r="D25" t="s">
        <v>336</v>
      </c>
      <c r="E25" t="s">
        <v>337</v>
      </c>
      <c r="F25" t="s">
        <v>338</v>
      </c>
      <c r="G25" t="s">
        <v>339</v>
      </c>
      <c r="H25" t="s">
        <v>340</v>
      </c>
      <c r="I25" t="s">
        <v>341</v>
      </c>
      <c r="J25" t="s">
        <v>342</v>
      </c>
      <c r="K25" t="s">
        <v>343</v>
      </c>
    </row>
    <row r="26" spans="2:11" ht="12.75">
      <c r="B26" t="s">
        <v>256</v>
      </c>
      <c r="C26" s="5">
        <v>403516</v>
      </c>
      <c r="D26" s="5">
        <v>426890</v>
      </c>
      <c r="E26" s="5">
        <v>452351</v>
      </c>
      <c r="F26" s="5">
        <v>480649</v>
      </c>
      <c r="G26" s="5">
        <v>511054</v>
      </c>
      <c r="H26" s="5">
        <v>551436</v>
      </c>
      <c r="I26" s="5">
        <v>592397</v>
      </c>
      <c r="J26" s="5">
        <v>631886</v>
      </c>
      <c r="K26" s="5">
        <v>670181</v>
      </c>
    </row>
    <row r="27" spans="2:11" ht="12.75">
      <c r="B27" t="s">
        <v>344</v>
      </c>
      <c r="C27" s="5">
        <v>403516</v>
      </c>
      <c r="D27" s="5">
        <v>412974</v>
      </c>
      <c r="E27" s="5">
        <v>428583</v>
      </c>
      <c r="F27" s="5">
        <v>445909</v>
      </c>
      <c r="G27" s="5">
        <v>463475</v>
      </c>
      <c r="H27" s="5">
        <v>483653</v>
      </c>
      <c r="I27" s="5">
        <v>497645</v>
      </c>
      <c r="J27" s="5">
        <v>508404</v>
      </c>
      <c r="K27" s="5">
        <v>519193</v>
      </c>
    </row>
    <row r="28" spans="2:11" ht="12.75">
      <c r="B28" t="s">
        <v>259</v>
      </c>
      <c r="C28" s="14">
        <f>C26/C27</f>
        <v>1</v>
      </c>
      <c r="D28" s="14">
        <f aca="true" t="shared" si="2" ref="D28:K28">D26/D27</f>
        <v>1.0336970366173173</v>
      </c>
      <c r="E28" s="14">
        <f t="shared" si="2"/>
        <v>1.055457169323095</v>
      </c>
      <c r="F28" s="14">
        <f t="shared" si="2"/>
        <v>1.0779082727641738</v>
      </c>
      <c r="G28" s="14">
        <f t="shared" si="2"/>
        <v>1.102657101246022</v>
      </c>
      <c r="H28" s="14">
        <f t="shared" si="2"/>
        <v>1.1401479986684668</v>
      </c>
      <c r="I28" s="14">
        <f t="shared" si="2"/>
        <v>1.1904007877101146</v>
      </c>
      <c r="J28" s="14">
        <f t="shared" si="2"/>
        <v>1.2428816453057017</v>
      </c>
      <c r="K28" s="14">
        <f t="shared" si="2"/>
        <v>1.2908128576463858</v>
      </c>
    </row>
    <row r="29" spans="2:11" ht="12.75">
      <c r="B29" t="s">
        <v>271</v>
      </c>
      <c r="C29" s="5">
        <v>18835</v>
      </c>
      <c r="D29" s="5">
        <v>17872</v>
      </c>
      <c r="E29" s="5">
        <v>18882</v>
      </c>
      <c r="F29" s="5">
        <v>19369</v>
      </c>
      <c r="G29" s="5">
        <v>19050</v>
      </c>
      <c r="H29" s="5">
        <v>21269</v>
      </c>
      <c r="I29" s="5">
        <v>25994</v>
      </c>
      <c r="J29" s="5">
        <v>25229</v>
      </c>
      <c r="K29" s="5">
        <v>25299</v>
      </c>
    </row>
    <row r="33" ht="12.75">
      <c r="B33" s="2" t="s">
        <v>345</v>
      </c>
    </row>
    <row r="34" ht="12.75">
      <c r="B34" t="s">
        <v>348</v>
      </c>
    </row>
    <row r="35" ht="12.75">
      <c r="B35" t="s">
        <v>265</v>
      </c>
    </row>
    <row r="36" ht="12.75">
      <c r="B36" t="s">
        <v>347</v>
      </c>
    </row>
    <row r="37" spans="3:102" ht="12.75">
      <c r="C37" t="s">
        <v>96</v>
      </c>
      <c r="D37" t="s">
        <v>97</v>
      </c>
      <c r="E37" t="s">
        <v>98</v>
      </c>
      <c r="F37" t="s">
        <v>99</v>
      </c>
      <c r="G37" t="s">
        <v>100</v>
      </c>
      <c r="H37" t="s">
        <v>101</v>
      </c>
      <c r="I37" t="s">
        <v>102</v>
      </c>
      <c r="J37" t="s">
        <v>103</v>
      </c>
      <c r="K37" t="s">
        <v>104</v>
      </c>
      <c r="L37" t="s">
        <v>105</v>
      </c>
      <c r="M37" t="s">
        <v>106</v>
      </c>
      <c r="N37" t="s">
        <v>107</v>
      </c>
      <c r="O37" t="s">
        <v>108</v>
      </c>
      <c r="P37" t="s">
        <v>109</v>
      </c>
      <c r="Q37" t="s">
        <v>272</v>
      </c>
      <c r="R37" t="s">
        <v>273</v>
      </c>
      <c r="S37" t="s">
        <v>274</v>
      </c>
      <c r="T37" t="s">
        <v>275</v>
      </c>
      <c r="U37" t="s">
        <v>276</v>
      </c>
      <c r="V37" t="s">
        <v>277</v>
      </c>
      <c r="W37" t="s">
        <v>278</v>
      </c>
      <c r="X37" t="s">
        <v>364</v>
      </c>
      <c r="Y37" t="s">
        <v>365</v>
      </c>
      <c r="Z37" t="s">
        <v>366</v>
      </c>
      <c r="AA37" t="s">
        <v>367</v>
      </c>
      <c r="AB37" t="s">
        <v>368</v>
      </c>
      <c r="AC37" t="s">
        <v>369</v>
      </c>
      <c r="AD37" t="s">
        <v>144</v>
      </c>
      <c r="AE37" t="s">
        <v>145</v>
      </c>
      <c r="AF37" t="s">
        <v>146</v>
      </c>
      <c r="AG37" t="s">
        <v>147</v>
      </c>
      <c r="AH37" t="s">
        <v>148</v>
      </c>
      <c r="AI37" t="s">
        <v>149</v>
      </c>
      <c r="AJ37" t="s">
        <v>150</v>
      </c>
      <c r="AK37" t="s">
        <v>289</v>
      </c>
      <c r="AL37" t="s">
        <v>290</v>
      </c>
      <c r="AM37" t="s">
        <v>291</v>
      </c>
      <c r="AN37" t="s">
        <v>292</v>
      </c>
      <c r="AO37" t="s">
        <v>293</v>
      </c>
      <c r="AP37" t="s">
        <v>294</v>
      </c>
      <c r="AQ37" t="s">
        <v>295</v>
      </c>
      <c r="AR37" t="s">
        <v>296</v>
      </c>
      <c r="AS37" t="s">
        <v>297</v>
      </c>
      <c r="AT37" t="s">
        <v>298</v>
      </c>
      <c r="AU37" t="s">
        <v>299</v>
      </c>
      <c r="AV37" t="s">
        <v>300</v>
      </c>
      <c r="AW37" t="s">
        <v>301</v>
      </c>
      <c r="AX37" t="s">
        <v>302</v>
      </c>
      <c r="AY37" t="s">
        <v>303</v>
      </c>
      <c r="AZ37" t="s">
        <v>304</v>
      </c>
      <c r="BA37" t="s">
        <v>305</v>
      </c>
      <c r="BB37" t="s">
        <v>306</v>
      </c>
      <c r="BC37" t="s">
        <v>224</v>
      </c>
      <c r="BD37" t="s">
        <v>225</v>
      </c>
      <c r="BE37" t="s">
        <v>226</v>
      </c>
      <c r="BF37" t="s">
        <v>227</v>
      </c>
      <c r="BG37" t="s">
        <v>228</v>
      </c>
      <c r="BH37" t="s">
        <v>229</v>
      </c>
      <c r="BI37" t="s">
        <v>230</v>
      </c>
      <c r="BJ37" t="s">
        <v>279</v>
      </c>
      <c r="BK37" t="s">
        <v>197</v>
      </c>
      <c r="BL37" t="s">
        <v>198</v>
      </c>
      <c r="BM37" t="s">
        <v>199</v>
      </c>
      <c r="BN37" t="s">
        <v>200</v>
      </c>
      <c r="BO37" t="s">
        <v>201</v>
      </c>
      <c r="BP37" t="s">
        <v>202</v>
      </c>
      <c r="BQ37" t="s">
        <v>203</v>
      </c>
      <c r="BR37" t="s">
        <v>204</v>
      </c>
      <c r="BS37" t="s">
        <v>124</v>
      </c>
      <c r="BT37" t="s">
        <v>125</v>
      </c>
      <c r="BU37" t="s">
        <v>352</v>
      </c>
      <c r="BV37" t="s">
        <v>353</v>
      </c>
      <c r="BW37" t="s">
        <v>354</v>
      </c>
      <c r="BX37" t="s">
        <v>355</v>
      </c>
      <c r="BY37" t="s">
        <v>356</v>
      </c>
      <c r="BZ37" t="s">
        <v>357</v>
      </c>
      <c r="CA37" t="s">
        <v>358</v>
      </c>
      <c r="CB37" t="s">
        <v>359</v>
      </c>
      <c r="CC37" t="s">
        <v>360</v>
      </c>
      <c r="CD37" t="s">
        <v>361</v>
      </c>
      <c r="CE37" t="s">
        <v>362</v>
      </c>
      <c r="CF37" t="s">
        <v>363</v>
      </c>
      <c r="CG37" t="s">
        <v>126</v>
      </c>
      <c r="CH37" t="s">
        <v>127</v>
      </c>
      <c r="CI37" t="s">
        <v>128</v>
      </c>
      <c r="CJ37" t="s">
        <v>129</v>
      </c>
      <c r="CK37" t="s">
        <v>130</v>
      </c>
      <c r="CL37" t="s">
        <v>131</v>
      </c>
      <c r="CM37" t="s">
        <v>132</v>
      </c>
      <c r="CN37" t="s">
        <v>133</v>
      </c>
      <c r="CO37" t="s">
        <v>134</v>
      </c>
      <c r="CP37" t="s">
        <v>135</v>
      </c>
      <c r="CQ37" t="s">
        <v>136</v>
      </c>
      <c r="CR37" t="s">
        <v>137</v>
      </c>
      <c r="CS37" t="s">
        <v>138</v>
      </c>
      <c r="CT37" t="s">
        <v>139</v>
      </c>
      <c r="CU37" t="s">
        <v>140</v>
      </c>
      <c r="CV37" t="s">
        <v>205</v>
      </c>
      <c r="CW37" t="s">
        <v>206</v>
      </c>
      <c r="CX37" t="s">
        <v>207</v>
      </c>
    </row>
    <row r="38" spans="2:102" ht="12.75">
      <c r="B38" t="s">
        <v>255</v>
      </c>
      <c r="C38">
        <v>21504</v>
      </c>
      <c r="D38">
        <v>22491</v>
      </c>
      <c r="E38">
        <v>22318</v>
      </c>
      <c r="F38">
        <v>24750</v>
      </c>
      <c r="G38">
        <v>23556</v>
      </c>
      <c r="H38">
        <v>24963</v>
      </c>
      <c r="I38">
        <v>24992</v>
      </c>
      <c r="J38">
        <v>27775</v>
      </c>
      <c r="K38">
        <v>27069</v>
      </c>
      <c r="L38">
        <v>28672</v>
      </c>
      <c r="M38">
        <v>28790</v>
      </c>
      <c r="N38">
        <v>31911</v>
      </c>
      <c r="O38">
        <v>30970</v>
      </c>
      <c r="P38">
        <v>32548</v>
      </c>
      <c r="Q38">
        <v>32342</v>
      </c>
      <c r="R38">
        <v>35717</v>
      </c>
      <c r="S38">
        <v>35103</v>
      </c>
      <c r="T38">
        <v>36743</v>
      </c>
      <c r="U38">
        <v>36465</v>
      </c>
      <c r="V38">
        <v>39626</v>
      </c>
      <c r="W38">
        <v>38238</v>
      </c>
      <c r="X38">
        <v>39889</v>
      </c>
      <c r="Y38">
        <v>40106</v>
      </c>
      <c r="Z38">
        <v>44455</v>
      </c>
      <c r="AA38">
        <v>42534</v>
      </c>
      <c r="AB38">
        <v>45674</v>
      </c>
      <c r="AC38">
        <v>45146</v>
      </c>
      <c r="AD38">
        <v>49955</v>
      </c>
      <c r="AE38">
        <v>47174</v>
      </c>
      <c r="AF38">
        <v>51001</v>
      </c>
      <c r="AG38">
        <v>51089</v>
      </c>
      <c r="AH38">
        <v>56190</v>
      </c>
      <c r="AI38">
        <v>53323</v>
      </c>
      <c r="AJ38">
        <v>57112</v>
      </c>
      <c r="AK38">
        <v>57088</v>
      </c>
      <c r="AL38">
        <v>61982</v>
      </c>
      <c r="AM38">
        <v>59632</v>
      </c>
      <c r="AN38">
        <v>64142</v>
      </c>
      <c r="AO38">
        <v>63957</v>
      </c>
      <c r="AP38">
        <v>68919</v>
      </c>
      <c r="AQ38">
        <v>65867</v>
      </c>
      <c r="AR38">
        <v>71513</v>
      </c>
      <c r="AS38">
        <v>71434</v>
      </c>
      <c r="AT38">
        <v>77970</v>
      </c>
      <c r="AU38">
        <v>73268</v>
      </c>
      <c r="AV38">
        <v>78173</v>
      </c>
      <c r="AW38">
        <v>78322</v>
      </c>
      <c r="AX38">
        <v>85130</v>
      </c>
      <c r="AY38">
        <v>81920</v>
      </c>
      <c r="AZ38">
        <v>84296</v>
      </c>
      <c r="BA38">
        <v>83931</v>
      </c>
      <c r="BB38">
        <v>87193</v>
      </c>
      <c r="BC38">
        <v>83992</v>
      </c>
      <c r="BD38">
        <v>87184</v>
      </c>
      <c r="BE38">
        <v>88444</v>
      </c>
      <c r="BF38">
        <v>93507</v>
      </c>
      <c r="BG38">
        <v>89142</v>
      </c>
      <c r="BH38">
        <v>92705</v>
      </c>
      <c r="BI38">
        <v>93310</v>
      </c>
      <c r="BJ38">
        <v>98910</v>
      </c>
      <c r="BK38">
        <v>96378</v>
      </c>
      <c r="BL38">
        <v>100904</v>
      </c>
      <c r="BM38">
        <v>100416</v>
      </c>
      <c r="BN38">
        <v>105817</v>
      </c>
      <c r="BO38">
        <v>101500</v>
      </c>
      <c r="BP38">
        <v>106594</v>
      </c>
      <c r="BQ38">
        <v>106736</v>
      </c>
      <c r="BR38">
        <v>112064</v>
      </c>
      <c r="BS38">
        <v>108140</v>
      </c>
      <c r="BT38">
        <v>112302</v>
      </c>
      <c r="BU38">
        <v>112888</v>
      </c>
      <c r="BV38">
        <v>119025</v>
      </c>
      <c r="BW38">
        <v>114834</v>
      </c>
      <c r="BX38">
        <v>119577</v>
      </c>
      <c r="BY38">
        <v>120242</v>
      </c>
      <c r="BZ38">
        <v>125993</v>
      </c>
      <c r="CA38">
        <v>120904</v>
      </c>
      <c r="CB38">
        <v>127656</v>
      </c>
      <c r="CC38">
        <v>127850</v>
      </c>
      <c r="CD38">
        <v>134644</v>
      </c>
      <c r="CE38">
        <v>130659</v>
      </c>
      <c r="CF38">
        <v>138113</v>
      </c>
      <c r="CG38">
        <v>137883</v>
      </c>
      <c r="CH38">
        <v>144784</v>
      </c>
      <c r="CI38">
        <v>140773</v>
      </c>
      <c r="CJ38">
        <v>149152</v>
      </c>
      <c r="CK38">
        <v>147781</v>
      </c>
      <c r="CL38">
        <v>154691</v>
      </c>
      <c r="CM38">
        <v>149190</v>
      </c>
      <c r="CN38">
        <v>158953</v>
      </c>
      <c r="CO38">
        <v>158276</v>
      </c>
      <c r="CP38">
        <v>165467</v>
      </c>
      <c r="CQ38">
        <v>158806</v>
      </c>
      <c r="CR38">
        <v>168197</v>
      </c>
      <c r="CS38">
        <v>167562</v>
      </c>
      <c r="CT38">
        <v>175616</v>
      </c>
      <c r="CU38">
        <v>169135</v>
      </c>
      <c r="CV38">
        <v>178730</v>
      </c>
      <c r="CW38">
        <v>178904</v>
      </c>
      <c r="CX38">
        <v>188423</v>
      </c>
    </row>
    <row r="39" spans="2:102" ht="12.75">
      <c r="B39" t="s">
        <v>346</v>
      </c>
      <c r="C39">
        <v>67657</v>
      </c>
      <c r="D39">
        <v>69978</v>
      </c>
      <c r="E39">
        <v>68625</v>
      </c>
      <c r="F39">
        <v>73352</v>
      </c>
      <c r="G39">
        <v>67421</v>
      </c>
      <c r="H39">
        <v>69425</v>
      </c>
      <c r="I39">
        <v>68857</v>
      </c>
      <c r="J39">
        <v>72912</v>
      </c>
      <c r="K39">
        <v>67770</v>
      </c>
      <c r="L39">
        <v>70065</v>
      </c>
      <c r="M39">
        <v>69689</v>
      </c>
      <c r="N39">
        <v>74028</v>
      </c>
      <c r="O39">
        <v>68999</v>
      </c>
      <c r="P39">
        <v>71492</v>
      </c>
      <c r="Q39">
        <v>70718</v>
      </c>
      <c r="R39">
        <v>75296</v>
      </c>
      <c r="S39">
        <v>70714</v>
      </c>
      <c r="T39">
        <v>72486</v>
      </c>
      <c r="U39">
        <v>72189</v>
      </c>
      <c r="V39">
        <v>76245</v>
      </c>
      <c r="W39">
        <v>71740</v>
      </c>
      <c r="X39">
        <v>73864</v>
      </c>
      <c r="Y39">
        <v>73624</v>
      </c>
      <c r="Z39">
        <v>78602</v>
      </c>
      <c r="AA39">
        <v>73309</v>
      </c>
      <c r="AB39">
        <v>77230</v>
      </c>
      <c r="AC39">
        <v>75923</v>
      </c>
      <c r="AD39">
        <v>81713</v>
      </c>
      <c r="AE39">
        <v>76412</v>
      </c>
      <c r="AF39">
        <v>81575</v>
      </c>
      <c r="AG39">
        <v>81260</v>
      </c>
      <c r="AH39">
        <v>87040</v>
      </c>
      <c r="AI39">
        <v>81274</v>
      </c>
      <c r="AJ39">
        <v>86014</v>
      </c>
      <c r="AK39">
        <v>85776</v>
      </c>
      <c r="AL39">
        <v>90742</v>
      </c>
      <c r="AM39">
        <v>85183</v>
      </c>
      <c r="AN39">
        <v>90581</v>
      </c>
      <c r="AO39">
        <v>89623</v>
      </c>
      <c r="AP39">
        <v>94302</v>
      </c>
      <c r="AQ39">
        <v>87672</v>
      </c>
      <c r="AR39">
        <v>93842</v>
      </c>
      <c r="AS39">
        <v>92975</v>
      </c>
      <c r="AT39">
        <v>99127</v>
      </c>
      <c r="AU39">
        <v>90952</v>
      </c>
      <c r="AV39">
        <v>96202</v>
      </c>
      <c r="AW39">
        <v>95310</v>
      </c>
      <c r="AX39">
        <v>101278</v>
      </c>
      <c r="AY39">
        <v>95184</v>
      </c>
      <c r="AZ39">
        <v>97176</v>
      </c>
      <c r="BA39">
        <v>95737</v>
      </c>
      <c r="BB39">
        <v>98780</v>
      </c>
      <c r="BC39">
        <v>92696</v>
      </c>
      <c r="BD39">
        <v>95201</v>
      </c>
      <c r="BE39">
        <v>95492</v>
      </c>
      <c r="BF39">
        <v>100090</v>
      </c>
      <c r="BG39">
        <v>94280</v>
      </c>
      <c r="BH39">
        <v>97662</v>
      </c>
      <c r="BI39">
        <v>97586</v>
      </c>
      <c r="BJ39">
        <v>102800</v>
      </c>
      <c r="BK39">
        <v>97363</v>
      </c>
      <c r="BL39">
        <v>100994</v>
      </c>
      <c r="BM39">
        <v>100062</v>
      </c>
      <c r="BN39">
        <v>105097</v>
      </c>
      <c r="BO39">
        <v>98807</v>
      </c>
      <c r="BP39">
        <v>103336</v>
      </c>
      <c r="BQ39">
        <v>102992</v>
      </c>
      <c r="BR39">
        <v>107840</v>
      </c>
      <c r="BS39">
        <v>102512</v>
      </c>
      <c r="BT39">
        <v>106993</v>
      </c>
      <c r="BU39">
        <v>106797</v>
      </c>
      <c r="BV39">
        <v>112282</v>
      </c>
      <c r="BW39">
        <v>107168</v>
      </c>
      <c r="BX39">
        <v>111070</v>
      </c>
      <c r="BY39">
        <v>111138</v>
      </c>
      <c r="BZ39">
        <v>116530</v>
      </c>
      <c r="CA39">
        <v>110496</v>
      </c>
      <c r="CB39">
        <v>116117</v>
      </c>
      <c r="CC39">
        <v>115399</v>
      </c>
      <c r="CD39">
        <v>121462</v>
      </c>
      <c r="CE39">
        <v>116158</v>
      </c>
      <c r="CF39">
        <v>121839</v>
      </c>
      <c r="CG39">
        <v>120046</v>
      </c>
      <c r="CH39">
        <v>125609</v>
      </c>
      <c r="CI39">
        <v>120112</v>
      </c>
      <c r="CJ39">
        <v>125265</v>
      </c>
      <c r="CK39">
        <v>123245</v>
      </c>
      <c r="CL39">
        <v>129023</v>
      </c>
      <c r="CM39">
        <v>122406</v>
      </c>
      <c r="CN39">
        <v>128203</v>
      </c>
      <c r="CO39">
        <v>126064</v>
      </c>
      <c r="CP39">
        <v>131731</v>
      </c>
      <c r="CQ39">
        <v>124856</v>
      </c>
      <c r="CR39">
        <v>130755</v>
      </c>
      <c r="CS39">
        <v>128716</v>
      </c>
      <c r="CT39">
        <v>134866</v>
      </c>
      <c r="CU39">
        <v>128321</v>
      </c>
      <c r="CV39">
        <v>133899</v>
      </c>
      <c r="CW39">
        <v>131953</v>
      </c>
      <c r="CX39">
        <v>138298</v>
      </c>
    </row>
    <row r="42" ht="12.75">
      <c r="B42" t="s">
        <v>268</v>
      </c>
    </row>
    <row r="43" spans="2:27" ht="12.75">
      <c r="B43" s="4"/>
      <c r="C43" s="4">
        <v>1980</v>
      </c>
      <c r="D43" s="4">
        <v>1981</v>
      </c>
      <c r="E43" s="4">
        <v>1982</v>
      </c>
      <c r="F43" s="4">
        <v>1983</v>
      </c>
      <c r="G43" s="4">
        <v>1984</v>
      </c>
      <c r="H43" s="4">
        <v>1985</v>
      </c>
      <c r="I43" s="4">
        <v>1986</v>
      </c>
      <c r="J43" s="4">
        <v>1987</v>
      </c>
      <c r="K43" s="4">
        <v>1988</v>
      </c>
      <c r="L43" s="4">
        <v>1989</v>
      </c>
      <c r="M43" s="4">
        <v>1990</v>
      </c>
      <c r="N43" s="4">
        <v>1991</v>
      </c>
      <c r="O43" s="4">
        <v>1992</v>
      </c>
      <c r="P43" s="4">
        <v>1993</v>
      </c>
      <c r="Q43" s="4">
        <v>1994</v>
      </c>
      <c r="R43" s="4">
        <v>1995</v>
      </c>
      <c r="S43" s="4">
        <v>1996</v>
      </c>
      <c r="T43" s="4">
        <v>1997</v>
      </c>
      <c r="U43" s="4">
        <v>1998</v>
      </c>
      <c r="V43" s="4">
        <v>1999</v>
      </c>
      <c r="W43" s="4">
        <v>2000</v>
      </c>
      <c r="X43" s="4">
        <v>2001</v>
      </c>
      <c r="Y43" s="4">
        <v>2002</v>
      </c>
      <c r="Z43" s="4">
        <v>2003</v>
      </c>
      <c r="AA43" s="4">
        <v>2004</v>
      </c>
    </row>
    <row r="44" spans="2:27" ht="12.75">
      <c r="B44" t="s">
        <v>266</v>
      </c>
      <c r="C44" s="5">
        <v>91063</v>
      </c>
      <c r="D44" s="5">
        <v>101286</v>
      </c>
      <c r="E44" s="5">
        <v>116442</v>
      </c>
      <c r="F44" s="5">
        <v>131577</v>
      </c>
      <c r="G44" s="5">
        <v>147937</v>
      </c>
      <c r="H44" s="5">
        <v>162688</v>
      </c>
      <c r="I44" s="5">
        <v>183309</v>
      </c>
      <c r="J44" s="5">
        <v>205454</v>
      </c>
      <c r="K44" s="5">
        <v>229505</v>
      </c>
      <c r="L44" s="5">
        <v>256650</v>
      </c>
      <c r="M44" s="5">
        <v>286784</v>
      </c>
      <c r="N44" s="5">
        <v>314893</v>
      </c>
      <c r="O44" s="5">
        <v>337340</v>
      </c>
      <c r="P44" s="5">
        <v>353127</v>
      </c>
      <c r="Q44" s="5">
        <v>374067</v>
      </c>
      <c r="R44" s="5">
        <v>403515</v>
      </c>
      <c r="S44" s="5">
        <v>426894</v>
      </c>
      <c r="T44" s="5">
        <v>452355</v>
      </c>
      <c r="U44" s="5">
        <v>480646</v>
      </c>
      <c r="V44" s="5">
        <v>511054</v>
      </c>
      <c r="W44" s="5">
        <v>551439</v>
      </c>
      <c r="X44" s="5">
        <v>592397</v>
      </c>
      <c r="Y44" s="5">
        <v>631886</v>
      </c>
      <c r="Z44" s="5">
        <v>670181</v>
      </c>
      <c r="AA44" s="5">
        <v>715192</v>
      </c>
    </row>
    <row r="45" spans="2:27" ht="12.75">
      <c r="B45" t="s">
        <v>267</v>
      </c>
      <c r="C45" s="5">
        <v>279612</v>
      </c>
      <c r="D45" s="5">
        <v>278615</v>
      </c>
      <c r="E45" s="5">
        <v>281552</v>
      </c>
      <c r="F45" s="5">
        <v>286505</v>
      </c>
      <c r="G45" s="5">
        <v>291634</v>
      </c>
      <c r="H45" s="5">
        <v>297830</v>
      </c>
      <c r="I45" s="5">
        <v>308175</v>
      </c>
      <c r="J45" s="5">
        <v>326287</v>
      </c>
      <c r="K45" s="5">
        <v>343806</v>
      </c>
      <c r="L45" s="5">
        <v>359689</v>
      </c>
      <c r="M45" s="5">
        <v>373616</v>
      </c>
      <c r="N45" s="5">
        <v>383742</v>
      </c>
      <c r="O45" s="5">
        <v>386877</v>
      </c>
      <c r="P45" s="5">
        <v>383479</v>
      </c>
      <c r="Q45" s="5">
        <v>392328</v>
      </c>
      <c r="R45" s="5">
        <v>403516</v>
      </c>
      <c r="S45" s="5">
        <v>412975</v>
      </c>
      <c r="T45" s="5">
        <v>428584</v>
      </c>
      <c r="U45" s="5">
        <v>445906</v>
      </c>
      <c r="V45" s="5">
        <v>463474</v>
      </c>
      <c r="W45" s="5">
        <v>483652</v>
      </c>
      <c r="X45" s="5">
        <v>497645</v>
      </c>
      <c r="Y45" s="5">
        <v>508404</v>
      </c>
      <c r="Z45" s="5">
        <v>519193</v>
      </c>
      <c r="AA45" s="5">
        <v>532471</v>
      </c>
    </row>
    <row r="46" spans="2:27" ht="12.75">
      <c r="B46" t="s">
        <v>259</v>
      </c>
      <c r="C46" s="13">
        <f>C44/C45</f>
        <v>0.325676294293521</v>
      </c>
      <c r="D46" s="13">
        <f aca="true" t="shared" si="3" ref="D46:AA46">D44/D45</f>
        <v>0.3635339087988802</v>
      </c>
      <c r="E46" s="13">
        <f t="shared" si="3"/>
        <v>0.41357191566744333</v>
      </c>
      <c r="F46" s="13">
        <f t="shared" si="3"/>
        <v>0.45924852969407165</v>
      </c>
      <c r="G46" s="13">
        <f t="shared" si="3"/>
        <v>0.5072693855997586</v>
      </c>
      <c r="H46" s="13">
        <f t="shared" si="3"/>
        <v>0.5462445018970553</v>
      </c>
      <c r="I46" s="13">
        <f t="shared" si="3"/>
        <v>0.5948211243611584</v>
      </c>
      <c r="J46" s="13">
        <f t="shared" si="3"/>
        <v>0.6296726501515537</v>
      </c>
      <c r="K46" s="13">
        <f t="shared" si="3"/>
        <v>0.6675421604044142</v>
      </c>
      <c r="L46" s="13">
        <f t="shared" si="3"/>
        <v>0.7135330799663042</v>
      </c>
      <c r="M46" s="13">
        <f t="shared" si="3"/>
        <v>0.7675902530940859</v>
      </c>
      <c r="N46" s="13">
        <f t="shared" si="3"/>
        <v>0.8205851848377295</v>
      </c>
      <c r="O46" s="13">
        <f t="shared" si="3"/>
        <v>0.8719567200945003</v>
      </c>
      <c r="P46" s="13">
        <f t="shared" si="3"/>
        <v>0.9208509462056592</v>
      </c>
      <c r="Q46" s="13">
        <f t="shared" si="3"/>
        <v>0.9534547623417141</v>
      </c>
      <c r="R46" s="13">
        <f t="shared" si="3"/>
        <v>0.9999975217835229</v>
      </c>
      <c r="S46" s="13">
        <f t="shared" si="3"/>
        <v>1.03370421938374</v>
      </c>
      <c r="T46" s="13">
        <f t="shared" si="3"/>
        <v>1.0554640397215016</v>
      </c>
      <c r="U46" s="13">
        <f t="shared" si="3"/>
        <v>1.0779087969213241</v>
      </c>
      <c r="V46" s="13">
        <f t="shared" si="3"/>
        <v>1.1026594803592003</v>
      </c>
      <c r="W46" s="13">
        <f t="shared" si="3"/>
        <v>1.1401565588480973</v>
      </c>
      <c r="X46" s="13">
        <f t="shared" si="3"/>
        <v>1.1904007877101146</v>
      </c>
      <c r="Y46" s="13">
        <f t="shared" si="3"/>
        <v>1.2428816453057017</v>
      </c>
      <c r="Z46" s="13">
        <f t="shared" si="3"/>
        <v>1.2908128576463858</v>
      </c>
      <c r="AA46" s="13">
        <f t="shared" si="3"/>
        <v>1.3431567165160168</v>
      </c>
    </row>
    <row r="47" spans="18:27" ht="12.75">
      <c r="R47" s="5">
        <f>R44-C26</f>
        <v>-1</v>
      </c>
      <c r="S47" s="5">
        <f aca="true" t="shared" si="4" ref="S47:Z47">S44-D26</f>
        <v>4</v>
      </c>
      <c r="T47" s="5">
        <f t="shared" si="4"/>
        <v>4</v>
      </c>
      <c r="U47" s="5">
        <f t="shared" si="4"/>
        <v>-3</v>
      </c>
      <c r="V47" s="5">
        <f t="shared" si="4"/>
        <v>0</v>
      </c>
      <c r="W47" s="5">
        <f t="shared" si="4"/>
        <v>3</v>
      </c>
      <c r="X47" s="5">
        <f t="shared" si="4"/>
        <v>0</v>
      </c>
      <c r="Y47" s="5">
        <f t="shared" si="4"/>
        <v>0</v>
      </c>
      <c r="Z47" s="5">
        <f t="shared" si="4"/>
        <v>0</v>
      </c>
      <c r="AA47" s="5"/>
    </row>
    <row r="52" spans="2:13" ht="12.75">
      <c r="B52" t="s">
        <v>220</v>
      </c>
      <c r="C52" t="s">
        <v>320</v>
      </c>
      <c r="D52" t="s">
        <v>321</v>
      </c>
      <c r="E52" t="s">
        <v>322</v>
      </c>
      <c r="F52" t="s">
        <v>323</v>
      </c>
      <c r="G52" t="s">
        <v>324</v>
      </c>
      <c r="H52" t="s">
        <v>325</v>
      </c>
      <c r="I52" t="s">
        <v>326</v>
      </c>
      <c r="J52" t="s">
        <v>327</v>
      </c>
      <c r="K52" t="s">
        <v>328</v>
      </c>
      <c r="L52" t="s">
        <v>221</v>
      </c>
      <c r="M52" t="s">
        <v>222</v>
      </c>
    </row>
    <row r="53" spans="2:13" ht="12.75">
      <c r="B53" t="s">
        <v>218</v>
      </c>
      <c r="C53" s="5">
        <v>569598</v>
      </c>
      <c r="D53" s="5">
        <v>617477</v>
      </c>
      <c r="E53" s="5">
        <v>661699</v>
      </c>
      <c r="F53" s="5">
        <v>707134</v>
      </c>
      <c r="G53" s="5">
        <v>756365</v>
      </c>
      <c r="H53" s="5">
        <v>812474</v>
      </c>
      <c r="I53" s="5">
        <v>876606</v>
      </c>
      <c r="J53" s="5">
        <v>945990</v>
      </c>
      <c r="K53" s="5">
        <v>996990</v>
      </c>
      <c r="L53" s="5">
        <v>973129</v>
      </c>
      <c r="M53" s="5">
        <v>961592</v>
      </c>
    </row>
    <row r="54" spans="2:13" ht="12.75">
      <c r="B54" t="s">
        <v>219</v>
      </c>
      <c r="C54" s="19">
        <v>78.65149208554264</v>
      </c>
      <c r="D54" s="19">
        <v>81.59264844743657</v>
      </c>
      <c r="E54" s="19">
        <v>83.73408927962815</v>
      </c>
      <c r="F54" s="19">
        <v>86.01858950369548</v>
      </c>
      <c r="G54" s="19">
        <v>88.64914042900442</v>
      </c>
      <c r="H54" s="19">
        <v>91.56834496737574</v>
      </c>
      <c r="I54" s="19">
        <v>95.37568136175622</v>
      </c>
      <c r="J54" s="19">
        <v>98.98243723285707</v>
      </c>
      <c r="K54" s="19">
        <v>100</v>
      </c>
      <c r="L54" s="19">
        <v>96.40949257264364</v>
      </c>
      <c r="M54" s="19">
        <v>96.42613660930498</v>
      </c>
    </row>
    <row r="55" spans="2:13" ht="12.75">
      <c r="B55" t="s">
        <v>385</v>
      </c>
      <c r="C55" s="5">
        <v>16411.5</v>
      </c>
      <c r="D55" s="5">
        <v>16942.3</v>
      </c>
      <c r="E55" s="5">
        <v>17359.3</v>
      </c>
      <c r="F55" s="5">
        <v>17915.7</v>
      </c>
      <c r="G55" s="5">
        <v>18564.8</v>
      </c>
      <c r="H55" s="5">
        <v>19334.6</v>
      </c>
      <c r="I55" s="5">
        <v>20104.7</v>
      </c>
      <c r="J55" s="5">
        <v>20713.4</v>
      </c>
      <c r="K55" s="5">
        <v>20676.4</v>
      </c>
      <c r="L55" s="5">
        <v>19293.1</v>
      </c>
      <c r="M55" s="5">
        <v>18790.3</v>
      </c>
    </row>
    <row r="56" spans="2:13" ht="12.75">
      <c r="B56" t="s">
        <v>223</v>
      </c>
      <c r="C56" s="5">
        <v>17180.2</v>
      </c>
      <c r="D56" s="5">
        <v>17748</v>
      </c>
      <c r="E56" s="5">
        <v>18159.2</v>
      </c>
      <c r="F56" s="5">
        <v>18756.8</v>
      </c>
      <c r="G56" s="5">
        <v>19424.8</v>
      </c>
      <c r="H56" s="5">
        <v>20232.2</v>
      </c>
      <c r="I56" s="5">
        <v>21085.7</v>
      </c>
      <c r="J56" s="5">
        <v>21727.1</v>
      </c>
      <c r="K56" s="5">
        <v>21655.3</v>
      </c>
      <c r="L56" s="5">
        <v>20277.9</v>
      </c>
      <c r="M56" s="5">
        <v>19721.2</v>
      </c>
    </row>
    <row r="60" spans="2:9" ht="12.75">
      <c r="B60" t="s">
        <v>153</v>
      </c>
      <c r="C60" t="s">
        <v>154</v>
      </c>
      <c r="D60" t="s">
        <v>155</v>
      </c>
      <c r="E60" t="s">
        <v>156</v>
      </c>
      <c r="F60" t="s">
        <v>157</v>
      </c>
      <c r="G60" t="s">
        <v>158</v>
      </c>
      <c r="H60" t="s">
        <v>320</v>
      </c>
      <c r="I60" t="s">
        <v>321</v>
      </c>
    </row>
    <row r="61" spans="2:9" ht="12.75">
      <c r="B61" t="s">
        <v>151</v>
      </c>
      <c r="C61" s="5">
        <v>412347</v>
      </c>
      <c r="D61" s="5">
        <v>435915</v>
      </c>
      <c r="E61" s="5">
        <v>461682</v>
      </c>
      <c r="F61" s="5">
        <v>491716</v>
      </c>
      <c r="G61" s="5">
        <v>525075</v>
      </c>
      <c r="H61" s="5">
        <v>570560</v>
      </c>
      <c r="I61" s="5">
        <v>618252</v>
      </c>
    </row>
    <row r="62" spans="2:9" ht="12.75">
      <c r="B62" t="s">
        <v>152</v>
      </c>
      <c r="C62" s="19">
        <v>82.4347634663323</v>
      </c>
      <c r="D62" s="19">
        <v>84.3675513687361</v>
      </c>
      <c r="E62" s="19">
        <v>87.44330954716986</v>
      </c>
      <c r="F62" s="19">
        <v>91.09345718470621</v>
      </c>
      <c r="G62" s="19">
        <v>95.19039892676825</v>
      </c>
      <c r="H62" s="19">
        <v>100</v>
      </c>
      <c r="I62" s="19">
        <v>103.69058468872687</v>
      </c>
    </row>
  </sheetData>
  <hyperlinks>
    <hyperlink ref="B20" r:id="rId1" display="http://www.ine.es/daco/daco42/cne/dacocne.htm"/>
    <hyperlink ref="B5" r:id="rId2" display="http://www.ine.es/daco/daco42/cne00/dacocne_b00.ht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89"/>
  <sheetViews>
    <sheetView zoomScale="125" zoomScaleNormal="125" workbookViewId="0" topLeftCell="A1">
      <pane xSplit="12940" topLeftCell="L1" activePane="topLeft" state="split"/>
      <selection pane="topLeft" activeCell="B75" sqref="B75:B83"/>
      <selection pane="topRight" activeCell="R59" sqref="R59"/>
    </sheetView>
  </sheetViews>
  <sheetFormatPr defaultColWidth="11.00390625" defaultRowHeight="12.75"/>
  <cols>
    <col min="1" max="1" width="3.625" style="0" customWidth="1"/>
    <col min="2" max="2" width="30.875" style="0" customWidth="1"/>
  </cols>
  <sheetData>
    <row r="3" ht="12.75">
      <c r="B3" s="2" t="s">
        <v>238</v>
      </c>
    </row>
    <row r="4" spans="3:18" ht="12.7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6" ht="12.75">
      <c r="C6" s="1" t="s">
        <v>95</v>
      </c>
    </row>
    <row r="8" spans="2:27" ht="12.75">
      <c r="B8" s="4"/>
      <c r="C8" s="4">
        <v>1980</v>
      </c>
      <c r="D8" s="4">
        <v>1981</v>
      </c>
      <c r="E8" s="4">
        <v>1982</v>
      </c>
      <c r="F8" s="4">
        <v>1983</v>
      </c>
      <c r="G8" s="4">
        <v>1984</v>
      </c>
      <c r="H8" s="4">
        <v>1985</v>
      </c>
      <c r="I8" s="4">
        <v>1986</v>
      </c>
      <c r="J8" s="4">
        <v>1987</v>
      </c>
      <c r="K8" s="4">
        <v>1988</v>
      </c>
      <c r="L8" s="4">
        <v>1989</v>
      </c>
      <c r="M8" s="4">
        <v>1990</v>
      </c>
      <c r="N8" s="4">
        <v>1991</v>
      </c>
      <c r="O8" s="4">
        <v>1992</v>
      </c>
      <c r="P8" s="4">
        <v>1993</v>
      </c>
      <c r="Q8" s="4">
        <v>1994</v>
      </c>
      <c r="R8" s="4">
        <v>1995</v>
      </c>
      <c r="S8" s="4">
        <v>1996</v>
      </c>
      <c r="T8" s="4">
        <v>1997</v>
      </c>
      <c r="U8" s="4">
        <v>1998</v>
      </c>
      <c r="V8" s="4">
        <v>1999</v>
      </c>
      <c r="W8" s="4">
        <v>2000</v>
      </c>
      <c r="X8" s="4">
        <v>2001</v>
      </c>
      <c r="Y8" s="4">
        <v>2002</v>
      </c>
      <c r="Z8" s="4">
        <v>2003</v>
      </c>
      <c r="AA8" s="4">
        <v>2004</v>
      </c>
    </row>
    <row r="9" spans="2:27" ht="12.75">
      <c r="B9" t="s">
        <v>118</v>
      </c>
      <c r="C9" s="5">
        <v>12391.025000000001</v>
      </c>
      <c r="D9" s="5">
        <v>12093.8</v>
      </c>
      <c r="E9" s="5">
        <v>11990.15</v>
      </c>
      <c r="F9" s="5">
        <v>11948.375</v>
      </c>
      <c r="G9" s="5">
        <v>11681.25</v>
      </c>
      <c r="H9" s="5">
        <v>11561.425</v>
      </c>
      <c r="I9" s="5">
        <v>11829.3</v>
      </c>
      <c r="J9" s="5">
        <v>12396.175</v>
      </c>
      <c r="K9" s="5">
        <v>12830.3</v>
      </c>
      <c r="L9" s="5">
        <v>13295.225</v>
      </c>
      <c r="M9" s="5">
        <v>13800.474999999999</v>
      </c>
      <c r="N9" s="5">
        <v>13965.974999999999</v>
      </c>
      <c r="O9" s="5">
        <v>13771.574999999999</v>
      </c>
      <c r="P9" s="5">
        <v>13380.875</v>
      </c>
      <c r="Q9" s="5">
        <v>13317.7</v>
      </c>
      <c r="R9" s="5">
        <v>13571.25</v>
      </c>
      <c r="S9" s="5">
        <v>13744.775</v>
      </c>
      <c r="T9" s="5">
        <v>14146.9</v>
      </c>
      <c r="U9" s="5">
        <v>14697.85</v>
      </c>
      <c r="V9" s="5">
        <v>15209.075</v>
      </c>
      <c r="W9" s="5">
        <v>15737.9</v>
      </c>
      <c r="X9" s="5">
        <v>16108.225</v>
      </c>
      <c r="Y9" s="5">
        <v>16347.224999999999</v>
      </c>
      <c r="Z9" s="5">
        <v>16643.55</v>
      </c>
      <c r="AA9" s="5">
        <v>16997.325</v>
      </c>
    </row>
    <row r="10" spans="2:27" ht="12.75">
      <c r="B10" t="s">
        <v>386</v>
      </c>
      <c r="C10" s="5">
        <v>12563.875</v>
      </c>
      <c r="D10" s="5">
        <v>12262.1</v>
      </c>
      <c r="E10" s="5">
        <v>12156.75</v>
      </c>
      <c r="F10" s="5">
        <v>12115.375</v>
      </c>
      <c r="G10" s="5">
        <v>11844.55</v>
      </c>
      <c r="H10" s="5">
        <v>11721.525</v>
      </c>
      <c r="I10" s="5">
        <v>11987.95</v>
      </c>
      <c r="J10" s="5">
        <v>12558.725</v>
      </c>
      <c r="K10" s="5">
        <v>12997</v>
      </c>
      <c r="L10" s="5">
        <v>13462.375</v>
      </c>
      <c r="M10" s="5">
        <v>13971.4</v>
      </c>
      <c r="N10" s="5">
        <v>14135.775</v>
      </c>
      <c r="O10" s="5">
        <v>13937.25</v>
      </c>
      <c r="P10" s="5">
        <v>13542.3</v>
      </c>
      <c r="Q10" s="5">
        <v>13478.675</v>
      </c>
      <c r="R10" s="5">
        <v>13733.7</v>
      </c>
      <c r="S10" s="5">
        <v>13930.95</v>
      </c>
      <c r="T10" s="5">
        <v>14337.3</v>
      </c>
      <c r="U10" s="5">
        <v>14896.474999999999</v>
      </c>
      <c r="V10" s="5">
        <v>15436.4</v>
      </c>
      <c r="W10" s="5">
        <v>15974.65</v>
      </c>
      <c r="X10" s="5">
        <v>16354.025</v>
      </c>
      <c r="Y10" s="5">
        <v>16594.125</v>
      </c>
      <c r="Z10" s="5">
        <v>16904.5</v>
      </c>
      <c r="AA10" s="5">
        <v>17266.9</v>
      </c>
    </row>
    <row r="11" spans="2:27" ht="12.75">
      <c r="B11" t="s">
        <v>67</v>
      </c>
      <c r="C11" s="5">
        <v>11978.075</v>
      </c>
      <c r="D11" s="5">
        <v>11680.475</v>
      </c>
      <c r="E11" s="5">
        <v>11573.6</v>
      </c>
      <c r="F11" s="5">
        <v>11529.025</v>
      </c>
      <c r="G11" s="5">
        <v>11260.525</v>
      </c>
      <c r="H11" s="5">
        <v>11138.9</v>
      </c>
      <c r="I11" s="5">
        <v>11392.575</v>
      </c>
      <c r="J11" s="5">
        <v>11935.925</v>
      </c>
      <c r="K11" s="5">
        <v>12352.1</v>
      </c>
      <c r="L11" s="5">
        <v>12795.3</v>
      </c>
      <c r="M11" s="5">
        <v>13278.1</v>
      </c>
      <c r="N11" s="5">
        <v>13429.8</v>
      </c>
      <c r="O11" s="5">
        <v>13233.224999999999</v>
      </c>
      <c r="P11" s="5">
        <v>12847.475</v>
      </c>
      <c r="Q11" s="5">
        <v>12783.65</v>
      </c>
      <c r="R11" s="5">
        <v>13025.075</v>
      </c>
      <c r="S11" s="5">
        <v>13182.95</v>
      </c>
      <c r="T11" s="5">
        <v>13596.275</v>
      </c>
      <c r="U11" s="5">
        <v>14153.4</v>
      </c>
      <c r="V11" s="5">
        <v>14675.05</v>
      </c>
      <c r="W11" s="5">
        <v>15220.55</v>
      </c>
      <c r="X11" s="5">
        <v>15603.425</v>
      </c>
      <c r="Y11" s="5">
        <v>15817.224999999999</v>
      </c>
      <c r="Z11" s="5">
        <v>16091.625</v>
      </c>
      <c r="AA11" s="5">
        <v>16431.85</v>
      </c>
    </row>
    <row r="12" spans="2:27" ht="12.75">
      <c r="B12" t="s">
        <v>70</v>
      </c>
      <c r="C12" s="14">
        <f>C11/C10</f>
        <v>0.9533742575439504</v>
      </c>
      <c r="D12" s="14">
        <f aca="true" t="shared" si="0" ref="D12:AA12">D11/D10</f>
        <v>0.9525672600941111</v>
      </c>
      <c r="E12" s="14">
        <f t="shared" si="0"/>
        <v>0.9520307648014478</v>
      </c>
      <c r="F12" s="14">
        <f t="shared" si="0"/>
        <v>0.9516028187323958</v>
      </c>
      <c r="G12" s="14">
        <f t="shared" si="0"/>
        <v>0.9506925125901786</v>
      </c>
      <c r="H12" s="14">
        <f t="shared" si="0"/>
        <v>0.9502944369439983</v>
      </c>
      <c r="I12" s="14">
        <f t="shared" si="0"/>
        <v>0.9503355452767154</v>
      </c>
      <c r="J12" s="14">
        <f t="shared" si="0"/>
        <v>0.9504089786184504</v>
      </c>
      <c r="K12" s="14">
        <f t="shared" si="0"/>
        <v>0.9503808571208741</v>
      </c>
      <c r="L12" s="14">
        <f t="shared" si="0"/>
        <v>0.9504489363875245</v>
      </c>
      <c r="M12" s="14">
        <f t="shared" si="0"/>
        <v>0.9503771991353767</v>
      </c>
      <c r="N12" s="14">
        <f t="shared" si="0"/>
        <v>0.9500575667057519</v>
      </c>
      <c r="O12" s="14">
        <f t="shared" si="0"/>
        <v>0.9494860894365817</v>
      </c>
      <c r="P12" s="14">
        <f t="shared" si="0"/>
        <v>0.9486922457780437</v>
      </c>
      <c r="Q12" s="14">
        <f t="shared" si="0"/>
        <v>0.9484352134019108</v>
      </c>
      <c r="R12" s="14">
        <f t="shared" si="0"/>
        <v>0.9484024698369704</v>
      </c>
      <c r="S12" s="14">
        <f t="shared" si="0"/>
        <v>0.9463066050771842</v>
      </c>
      <c r="T12" s="14">
        <f t="shared" si="0"/>
        <v>0.9483148849504439</v>
      </c>
      <c r="U12" s="14">
        <f t="shared" si="0"/>
        <v>0.950117393544446</v>
      </c>
      <c r="V12" s="14">
        <f t="shared" si="0"/>
        <v>0.9506782669534347</v>
      </c>
      <c r="W12" s="14">
        <f t="shared" si="0"/>
        <v>0.9527939579270908</v>
      </c>
      <c r="X12" s="14">
        <f t="shared" si="0"/>
        <v>0.9541030419117006</v>
      </c>
      <c r="Y12" s="14">
        <f t="shared" si="0"/>
        <v>0.9531822256370853</v>
      </c>
      <c r="Z12" s="14">
        <f t="shared" si="0"/>
        <v>0.9519136916205744</v>
      </c>
      <c r="AA12" s="14">
        <f t="shared" si="0"/>
        <v>0.9516386844193223</v>
      </c>
    </row>
    <row r="13" spans="2:27" ht="12.75">
      <c r="B13" t="s">
        <v>68</v>
      </c>
      <c r="C13" s="5">
        <v>91063</v>
      </c>
      <c r="D13" s="5">
        <v>101286</v>
      </c>
      <c r="E13" s="5">
        <v>116442</v>
      </c>
      <c r="F13" s="5">
        <v>131577</v>
      </c>
      <c r="G13" s="5">
        <v>147937</v>
      </c>
      <c r="H13" s="5">
        <v>162688</v>
      </c>
      <c r="I13" s="5">
        <v>183309</v>
      </c>
      <c r="J13" s="5">
        <v>205454</v>
      </c>
      <c r="K13" s="5">
        <v>229505</v>
      </c>
      <c r="L13" s="5">
        <v>256650</v>
      </c>
      <c r="M13" s="5">
        <v>286784</v>
      </c>
      <c r="N13" s="5">
        <v>314893</v>
      </c>
      <c r="O13" s="5">
        <v>337340</v>
      </c>
      <c r="P13" s="5">
        <v>353127</v>
      </c>
      <c r="Q13" s="5">
        <v>374067</v>
      </c>
      <c r="R13" s="5">
        <v>403515</v>
      </c>
      <c r="S13" s="5">
        <v>426894</v>
      </c>
      <c r="T13" s="5">
        <v>452355</v>
      </c>
      <c r="U13" s="5">
        <v>480646</v>
      </c>
      <c r="V13" s="5">
        <v>511054</v>
      </c>
      <c r="W13" s="5">
        <v>551439</v>
      </c>
      <c r="X13" s="5">
        <v>592397</v>
      </c>
      <c r="Y13" s="5">
        <v>631886</v>
      </c>
      <c r="Z13" s="5">
        <v>670181</v>
      </c>
      <c r="AA13" s="5">
        <v>715192</v>
      </c>
    </row>
    <row r="14" spans="2:27" ht="12.75">
      <c r="B14" t="s">
        <v>69</v>
      </c>
      <c r="C14" s="5">
        <v>279612</v>
      </c>
      <c r="D14" s="5">
        <v>278615</v>
      </c>
      <c r="E14" s="5">
        <v>281552</v>
      </c>
      <c r="F14" s="5">
        <v>286505</v>
      </c>
      <c r="G14" s="5">
        <v>291634</v>
      </c>
      <c r="H14" s="5">
        <v>297830</v>
      </c>
      <c r="I14" s="5">
        <v>308175</v>
      </c>
      <c r="J14" s="5">
        <v>326287</v>
      </c>
      <c r="K14" s="5">
        <v>343806</v>
      </c>
      <c r="L14" s="5">
        <v>359689</v>
      </c>
      <c r="M14" s="5">
        <v>373616</v>
      </c>
      <c r="N14" s="5">
        <v>383742</v>
      </c>
      <c r="O14" s="5">
        <v>386877</v>
      </c>
      <c r="P14" s="5">
        <v>383479</v>
      </c>
      <c r="Q14" s="5">
        <v>392328</v>
      </c>
      <c r="R14" s="5">
        <v>403516</v>
      </c>
      <c r="S14" s="5">
        <v>412975</v>
      </c>
      <c r="T14" s="5">
        <v>428584</v>
      </c>
      <c r="U14" s="5">
        <v>445906</v>
      </c>
      <c r="V14" s="5">
        <v>463474</v>
      </c>
      <c r="W14" s="5">
        <v>483652</v>
      </c>
      <c r="X14" s="5">
        <v>497645</v>
      </c>
      <c r="Y14" s="5">
        <v>508404</v>
      </c>
      <c r="Z14" s="5">
        <v>519193</v>
      </c>
      <c r="AA14" s="5">
        <v>532471</v>
      </c>
    </row>
    <row r="15" spans="2:27" ht="12.75">
      <c r="B15" t="s">
        <v>259</v>
      </c>
      <c r="C15" s="13">
        <f>C13/C14</f>
        <v>0.325676294293521</v>
      </c>
      <c r="D15" s="13">
        <f aca="true" t="shared" si="1" ref="D15:AA15">D13/D14</f>
        <v>0.3635339087988802</v>
      </c>
      <c r="E15" s="13">
        <f t="shared" si="1"/>
        <v>0.41357191566744333</v>
      </c>
      <c r="F15" s="13">
        <f t="shared" si="1"/>
        <v>0.45924852969407165</v>
      </c>
      <c r="G15" s="13">
        <f t="shared" si="1"/>
        <v>0.5072693855997586</v>
      </c>
      <c r="H15" s="13">
        <f t="shared" si="1"/>
        <v>0.5462445018970553</v>
      </c>
      <c r="I15" s="13">
        <f t="shared" si="1"/>
        <v>0.5948211243611584</v>
      </c>
      <c r="J15" s="13">
        <f t="shared" si="1"/>
        <v>0.6296726501515537</v>
      </c>
      <c r="K15" s="13">
        <f t="shared" si="1"/>
        <v>0.6675421604044142</v>
      </c>
      <c r="L15" s="13">
        <f t="shared" si="1"/>
        <v>0.7135330799663042</v>
      </c>
      <c r="M15" s="13">
        <f t="shared" si="1"/>
        <v>0.7675902530940859</v>
      </c>
      <c r="N15" s="13">
        <f t="shared" si="1"/>
        <v>0.8205851848377295</v>
      </c>
      <c r="O15" s="13">
        <f t="shared" si="1"/>
        <v>0.8719567200945003</v>
      </c>
      <c r="P15" s="13">
        <f t="shared" si="1"/>
        <v>0.9208509462056592</v>
      </c>
      <c r="Q15" s="13">
        <f t="shared" si="1"/>
        <v>0.9534547623417141</v>
      </c>
      <c r="R15" s="13">
        <f t="shared" si="1"/>
        <v>0.9999975217835229</v>
      </c>
      <c r="S15" s="13">
        <f t="shared" si="1"/>
        <v>1.03370421938374</v>
      </c>
      <c r="T15" s="13">
        <f t="shared" si="1"/>
        <v>1.0554640397215016</v>
      </c>
      <c r="U15" s="13">
        <f t="shared" si="1"/>
        <v>1.0779087969213241</v>
      </c>
      <c r="V15" s="13">
        <f t="shared" si="1"/>
        <v>1.1026594803592003</v>
      </c>
      <c r="W15" s="13">
        <f t="shared" si="1"/>
        <v>1.1401565588480973</v>
      </c>
      <c r="X15" s="13">
        <f t="shared" si="1"/>
        <v>1.1904007877101146</v>
      </c>
      <c r="Y15" s="13">
        <f t="shared" si="1"/>
        <v>1.2428816453057017</v>
      </c>
      <c r="Z15" s="13">
        <f t="shared" si="1"/>
        <v>1.2908128576463858</v>
      </c>
      <c r="AA15" s="13">
        <f t="shared" si="1"/>
        <v>1.3431567165160168</v>
      </c>
    </row>
    <row r="18" ht="12.75">
      <c r="C18" s="1" t="s">
        <v>196</v>
      </c>
    </row>
    <row r="20" spans="2:19" ht="12.75">
      <c r="B20" s="4"/>
      <c r="C20" s="4">
        <v>1995</v>
      </c>
      <c r="D20" s="4">
        <v>1996</v>
      </c>
      <c r="E20" s="4">
        <v>1997</v>
      </c>
      <c r="F20" s="4">
        <v>1998</v>
      </c>
      <c r="G20" s="4">
        <v>1999</v>
      </c>
      <c r="H20" s="4">
        <v>2000</v>
      </c>
      <c r="I20" s="4">
        <v>2001</v>
      </c>
      <c r="J20" s="4">
        <v>2002</v>
      </c>
      <c r="K20" s="4">
        <v>2003</v>
      </c>
      <c r="L20" s="4">
        <v>2004</v>
      </c>
      <c r="M20" s="4">
        <v>2005</v>
      </c>
      <c r="N20" s="4">
        <v>2006</v>
      </c>
      <c r="O20" s="4">
        <v>2007</v>
      </c>
      <c r="P20" s="4">
        <v>2008</v>
      </c>
      <c r="Q20" s="4">
        <v>2009</v>
      </c>
      <c r="R20" s="4">
        <v>2010</v>
      </c>
      <c r="S20" s="4"/>
    </row>
    <row r="21" spans="2:19" ht="12.75">
      <c r="B21" t="s">
        <v>118</v>
      </c>
      <c r="C21" s="5">
        <v>13569.325</v>
      </c>
      <c r="D21" s="5">
        <v>13796</v>
      </c>
      <c r="E21" s="5">
        <v>14293.325</v>
      </c>
      <c r="F21" s="5">
        <v>14932</v>
      </c>
      <c r="G21" s="5">
        <v>15617.025000000001</v>
      </c>
      <c r="H21" s="5">
        <v>16411.475</v>
      </c>
      <c r="I21" s="5">
        <v>16930.6</v>
      </c>
      <c r="J21" s="5">
        <v>17337.574999999997</v>
      </c>
      <c r="K21" s="5">
        <v>17877.575</v>
      </c>
      <c r="L21" s="5">
        <v>18509.8</v>
      </c>
      <c r="M21" s="5">
        <v>19267.275</v>
      </c>
      <c r="N21" s="5">
        <v>20021.975</v>
      </c>
      <c r="O21" s="5">
        <v>20628.525</v>
      </c>
      <c r="P21" s="5">
        <v>20545.925</v>
      </c>
      <c r="Q21" s="5">
        <v>19180.925000000003</v>
      </c>
      <c r="R21" s="5">
        <v>18745.05</v>
      </c>
      <c r="S21" s="5"/>
    </row>
    <row r="22" spans="2:19" ht="12.75">
      <c r="B22" t="s">
        <v>386</v>
      </c>
      <c r="C22" s="5">
        <v>14070.9</v>
      </c>
      <c r="D22" s="5">
        <v>14442.9</v>
      </c>
      <c r="E22" s="5">
        <v>14959.75</v>
      </c>
      <c r="F22" s="5">
        <v>15629.15</v>
      </c>
      <c r="G22" s="5">
        <v>16363.175000000001</v>
      </c>
      <c r="H22" s="5">
        <v>17180.225</v>
      </c>
      <c r="I22" s="5">
        <v>17727.075</v>
      </c>
      <c r="J22" s="5">
        <v>18116.825</v>
      </c>
      <c r="K22" s="5">
        <v>18686.2</v>
      </c>
      <c r="L22" s="5">
        <v>19334.074999999997</v>
      </c>
      <c r="M22" s="5">
        <v>20115.1</v>
      </c>
      <c r="N22" s="5">
        <v>20936.3</v>
      </c>
      <c r="O22" s="5">
        <v>21585.075</v>
      </c>
      <c r="P22" s="5">
        <v>21495</v>
      </c>
      <c r="Q22" s="5">
        <v>20077.025</v>
      </c>
      <c r="R22" s="5">
        <v>19621.95</v>
      </c>
      <c r="S22" s="5"/>
    </row>
    <row r="23" spans="2:19" ht="12.75">
      <c r="B23" t="s">
        <v>67</v>
      </c>
      <c r="C23" s="5">
        <v>13019.775</v>
      </c>
      <c r="D23" s="5">
        <v>13202.75</v>
      </c>
      <c r="E23" s="5">
        <v>13667.974999999999</v>
      </c>
      <c r="F23" s="5">
        <v>14258.025</v>
      </c>
      <c r="G23" s="5">
        <v>14920.6</v>
      </c>
      <c r="H23" s="5">
        <v>15669.474999999999</v>
      </c>
      <c r="I23" s="5">
        <v>16175.45</v>
      </c>
      <c r="J23" s="5">
        <v>16548.625</v>
      </c>
      <c r="K23" s="5">
        <v>16948.65</v>
      </c>
      <c r="L23" s="5">
        <v>17404.725</v>
      </c>
      <c r="M23" s="5">
        <v>17970.05</v>
      </c>
      <c r="N23" s="5">
        <v>18563.925</v>
      </c>
      <c r="O23" s="5">
        <v>19089.525</v>
      </c>
      <c r="P23" s="5">
        <v>18988.15</v>
      </c>
      <c r="Q23" s="5">
        <v>17732.65</v>
      </c>
      <c r="R23" s="5">
        <v>17315.85</v>
      </c>
      <c r="S23" s="5"/>
    </row>
    <row r="24" spans="2:19" ht="12.75">
      <c r="B24" t="s">
        <v>70</v>
      </c>
      <c r="C24" s="13">
        <f>C23/C22</f>
        <v>0.9252979553546682</v>
      </c>
      <c r="D24" s="13">
        <f aca="true" t="shared" si="2" ref="D24:R24">D23/D22</f>
        <v>0.9141342805115317</v>
      </c>
      <c r="E24" s="13">
        <f t="shared" si="2"/>
        <v>0.9136499607279532</v>
      </c>
      <c r="F24" s="13">
        <f t="shared" si="2"/>
        <v>0.9122713007425228</v>
      </c>
      <c r="G24" s="13">
        <f t="shared" si="2"/>
        <v>0.911840153270988</v>
      </c>
      <c r="H24" s="13">
        <f t="shared" si="2"/>
        <v>0.9120645975241884</v>
      </c>
      <c r="I24" s="13">
        <f t="shared" si="2"/>
        <v>0.9124714596175624</v>
      </c>
      <c r="J24" s="13">
        <f t="shared" si="2"/>
        <v>0.9134395789549217</v>
      </c>
      <c r="K24" s="13">
        <f t="shared" si="2"/>
        <v>0.9070142672132376</v>
      </c>
      <c r="L24" s="13">
        <f t="shared" si="2"/>
        <v>0.9002098626388902</v>
      </c>
      <c r="M24" s="13">
        <f t="shared" si="2"/>
        <v>0.8933612062579853</v>
      </c>
      <c r="N24" s="13">
        <f t="shared" si="2"/>
        <v>0.8866860429015633</v>
      </c>
      <c r="O24" s="13">
        <f t="shared" si="2"/>
        <v>0.8843853912946793</v>
      </c>
      <c r="P24" s="13">
        <f t="shared" si="2"/>
        <v>0.8833752035357061</v>
      </c>
      <c r="Q24" s="13">
        <f t="shared" si="2"/>
        <v>0.8832309567777099</v>
      </c>
      <c r="R24" s="13">
        <f t="shared" si="2"/>
        <v>0.8824734544731792</v>
      </c>
      <c r="S24" s="5"/>
    </row>
    <row r="25" spans="2:19" ht="12.75">
      <c r="B25" t="s">
        <v>75</v>
      </c>
      <c r="C25" s="5"/>
      <c r="D25" s="5"/>
      <c r="E25" s="5"/>
      <c r="F25" s="5"/>
      <c r="G25" s="5"/>
      <c r="H25" s="5">
        <v>7100287.225</v>
      </c>
      <c r="I25" s="5">
        <v>7307937.5</v>
      </c>
      <c r="J25" s="5">
        <v>7459021.25</v>
      </c>
      <c r="K25" s="5">
        <v>7623720.9</v>
      </c>
      <c r="L25" s="5">
        <v>7818453.775</v>
      </c>
      <c r="M25" s="5">
        <v>8033325.1</v>
      </c>
      <c r="N25" s="5">
        <v>8286658.425000001</v>
      </c>
      <c r="O25" s="5">
        <v>8439286.425</v>
      </c>
      <c r="P25" s="5">
        <v>8457732.125</v>
      </c>
      <c r="Q25" s="5">
        <v>7926353.824999999</v>
      </c>
      <c r="R25" s="5">
        <v>7792320.625</v>
      </c>
      <c r="S25" s="5"/>
    </row>
    <row r="26" spans="3: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3:19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ht="12.75">
      <c r="C28" s="1" t="s">
        <v>388</v>
      </c>
    </row>
    <row r="30" spans="3:14" ht="12.75">
      <c r="C30" s="4">
        <v>2000</v>
      </c>
      <c r="D30" s="4">
        <f>C30+1</f>
        <v>2001</v>
      </c>
      <c r="E30" s="4">
        <f aca="true" t="shared" si="3" ref="E30:M30">D30+1</f>
        <v>2002</v>
      </c>
      <c r="F30" s="4">
        <f t="shared" si="3"/>
        <v>2003</v>
      </c>
      <c r="G30" s="4">
        <f t="shared" si="3"/>
        <v>2004</v>
      </c>
      <c r="H30" s="4">
        <f t="shared" si="3"/>
        <v>2005</v>
      </c>
      <c r="I30" s="4">
        <f t="shared" si="3"/>
        <v>2006</v>
      </c>
      <c r="J30" s="4">
        <f t="shared" si="3"/>
        <v>2007</v>
      </c>
      <c r="K30" s="4">
        <f t="shared" si="3"/>
        <v>2008</v>
      </c>
      <c r="L30" s="4">
        <f t="shared" si="3"/>
        <v>2009</v>
      </c>
      <c r="M30" s="4">
        <f t="shared" si="3"/>
        <v>2010</v>
      </c>
      <c r="N30" s="4"/>
    </row>
    <row r="31" spans="2:14" ht="12.75">
      <c r="B31" t="s">
        <v>118</v>
      </c>
      <c r="C31" s="5">
        <v>16411.45</v>
      </c>
      <c r="D31" s="5">
        <v>16942.3</v>
      </c>
      <c r="E31" s="5">
        <v>17359.3</v>
      </c>
      <c r="F31" s="5">
        <v>17915.725</v>
      </c>
      <c r="G31" s="5">
        <v>18564.824999999997</v>
      </c>
      <c r="H31" s="5">
        <v>19334.6</v>
      </c>
      <c r="I31" s="5">
        <v>20104.725</v>
      </c>
      <c r="J31" s="5">
        <v>20713.375</v>
      </c>
      <c r="K31" s="5">
        <v>20676.375</v>
      </c>
      <c r="L31" s="5">
        <v>19293.05</v>
      </c>
      <c r="M31" s="5">
        <v>18790.325</v>
      </c>
      <c r="N31" s="5"/>
    </row>
    <row r="32" spans="2:14" ht="12.75">
      <c r="B32" t="s">
        <v>386</v>
      </c>
      <c r="C32" s="5">
        <v>17180.15</v>
      </c>
      <c r="D32" s="5">
        <v>17748.025</v>
      </c>
      <c r="E32" s="5">
        <v>18159.225</v>
      </c>
      <c r="F32" s="5">
        <v>18756.825</v>
      </c>
      <c r="G32" s="5">
        <v>19424.824999999997</v>
      </c>
      <c r="H32" s="5">
        <v>20232.225</v>
      </c>
      <c r="I32" s="5">
        <v>21085.725000000002</v>
      </c>
      <c r="J32" s="5">
        <v>21727.125</v>
      </c>
      <c r="K32" s="5">
        <v>21655.275</v>
      </c>
      <c r="L32" s="5">
        <v>20277.875</v>
      </c>
      <c r="M32" s="5">
        <v>19721.2</v>
      </c>
      <c r="N32" s="5"/>
    </row>
    <row r="33" spans="2:14" ht="12.75">
      <c r="B33" t="s">
        <v>67</v>
      </c>
      <c r="C33" s="5">
        <v>15669.45</v>
      </c>
      <c r="D33" s="5">
        <v>16197.125</v>
      </c>
      <c r="E33" s="5">
        <v>16576.725000000002</v>
      </c>
      <c r="F33" s="5">
        <v>17004.85</v>
      </c>
      <c r="G33" s="5">
        <v>17490.35</v>
      </c>
      <c r="H33" s="5">
        <v>18096.55</v>
      </c>
      <c r="I33" s="5">
        <v>18726.05</v>
      </c>
      <c r="J33" s="5">
        <v>19283.375</v>
      </c>
      <c r="K33" s="5">
        <v>19237.8</v>
      </c>
      <c r="L33" s="5">
        <v>17996.324999999997</v>
      </c>
      <c r="M33" s="5">
        <v>17521.3</v>
      </c>
      <c r="N33" s="5"/>
    </row>
    <row r="34" spans="2:14" ht="12.75">
      <c r="B34" t="s">
        <v>70</v>
      </c>
      <c r="C34" s="25">
        <f>C33/C32</f>
        <v>0.9120671239773809</v>
      </c>
      <c r="D34" s="25">
        <f aca="true" t="shared" si="4" ref="D34:M34">D33/D32</f>
        <v>0.912615629062952</v>
      </c>
      <c r="E34" s="25">
        <f t="shared" si="4"/>
        <v>0.9128542104632771</v>
      </c>
      <c r="F34" s="25">
        <f t="shared" si="4"/>
        <v>0.9065953326322551</v>
      </c>
      <c r="G34" s="25">
        <f t="shared" si="4"/>
        <v>0.9004122302260124</v>
      </c>
      <c r="H34" s="25">
        <f t="shared" si="4"/>
        <v>0.8944419113567589</v>
      </c>
      <c r="I34" s="25">
        <f t="shared" si="4"/>
        <v>0.8880913509020912</v>
      </c>
      <c r="J34" s="25">
        <f t="shared" si="4"/>
        <v>0.8875253858943601</v>
      </c>
      <c r="K34" s="25">
        <f t="shared" si="4"/>
        <v>0.8883655368033885</v>
      </c>
      <c r="L34" s="25">
        <f t="shared" si="4"/>
        <v>0.8874857449313598</v>
      </c>
      <c r="M34" s="25">
        <f t="shared" si="4"/>
        <v>0.8884499929010404</v>
      </c>
      <c r="N34" s="5"/>
    </row>
    <row r="35" spans="2:14" ht="12.75">
      <c r="B35" t="s">
        <v>75</v>
      </c>
      <c r="C35" s="5">
        <v>7100287.5</v>
      </c>
      <c r="D35" s="5">
        <v>7354357.25</v>
      </c>
      <c r="E35" s="5">
        <v>7525380</v>
      </c>
      <c r="F35" s="5">
        <v>7701057.75</v>
      </c>
      <c r="G35" s="5">
        <v>7910806.25</v>
      </c>
      <c r="H35" s="5">
        <v>8148698</v>
      </c>
      <c r="I35" s="5">
        <v>8408296.25</v>
      </c>
      <c r="J35" s="5">
        <v>8585702.75</v>
      </c>
      <c r="K35" s="5">
        <v>8594668.75</v>
      </c>
      <c r="L35" s="5">
        <v>8052014.75</v>
      </c>
      <c r="M35" s="5">
        <v>7864643.75</v>
      </c>
      <c r="N35" s="5"/>
    </row>
    <row r="36" spans="2:13" ht="12.75">
      <c r="B36" t="s">
        <v>80</v>
      </c>
      <c r="C36" s="25">
        <f>C35/(13*C33)</f>
        <v>34.85610289694032</v>
      </c>
      <c r="D36" s="25">
        <f aca="true" t="shared" si="5" ref="D36:M36">D35/(13*D33)</f>
        <v>34.927173091615856</v>
      </c>
      <c r="E36" s="25">
        <f t="shared" si="5"/>
        <v>34.92097411372781</v>
      </c>
      <c r="F36" s="25">
        <f t="shared" si="5"/>
        <v>34.836476516541325</v>
      </c>
      <c r="G36" s="25">
        <f t="shared" si="5"/>
        <v>34.79196000607808</v>
      </c>
      <c r="H36" s="25">
        <f t="shared" si="5"/>
        <v>34.63770293657758</v>
      </c>
      <c r="I36" s="25">
        <f t="shared" si="5"/>
        <v>34.53969306024331</v>
      </c>
      <c r="J36" s="25">
        <f t="shared" si="5"/>
        <v>34.249122525331956</v>
      </c>
      <c r="K36" s="25">
        <f t="shared" si="5"/>
        <v>34.366110749909836</v>
      </c>
      <c r="L36" s="25">
        <f t="shared" si="5"/>
        <v>34.41734631931798</v>
      </c>
      <c r="M36" s="25">
        <f t="shared" si="5"/>
        <v>34.52783732678775</v>
      </c>
    </row>
    <row r="40" ht="12.75">
      <c r="B40" s="2" t="s">
        <v>330</v>
      </c>
    </row>
    <row r="42" ht="12.75">
      <c r="B42" s="1" t="s">
        <v>84</v>
      </c>
    </row>
    <row r="43" spans="2:11" ht="12.75">
      <c r="B43" t="s">
        <v>85</v>
      </c>
      <c r="I43" s="4" t="s">
        <v>251</v>
      </c>
      <c r="J43" s="4" t="s">
        <v>251</v>
      </c>
      <c r="K43" s="4" t="s">
        <v>252</v>
      </c>
    </row>
    <row r="44" spans="2:11" ht="12.75">
      <c r="B44" t="s">
        <v>92</v>
      </c>
      <c r="I44" s="4"/>
      <c r="J44" s="4"/>
      <c r="K44" s="4"/>
    </row>
    <row r="45" spans="3:11" ht="12.75">
      <c r="C45" s="4">
        <v>1995</v>
      </c>
      <c r="D45" s="4">
        <v>1996</v>
      </c>
      <c r="E45" s="4">
        <v>1997</v>
      </c>
      <c r="F45" s="4">
        <v>1998</v>
      </c>
      <c r="G45" s="4">
        <v>1999</v>
      </c>
      <c r="H45" s="4">
        <v>2000</v>
      </c>
      <c r="I45" s="4">
        <v>2001</v>
      </c>
      <c r="J45" s="4">
        <v>2002</v>
      </c>
      <c r="K45" s="4">
        <v>2003</v>
      </c>
    </row>
    <row r="46" spans="2:11" ht="12.75">
      <c r="B46" t="s">
        <v>386</v>
      </c>
      <c r="C46" s="5">
        <v>13733.7</v>
      </c>
      <c r="D46" s="5">
        <v>13930.9</v>
      </c>
      <c r="E46" s="5">
        <v>14337.3</v>
      </c>
      <c r="F46" s="5">
        <v>14896.5</v>
      </c>
      <c r="G46" s="5">
        <v>15436.4</v>
      </c>
      <c r="H46" s="5">
        <v>15974.7</v>
      </c>
      <c r="I46" s="5">
        <v>16354</v>
      </c>
      <c r="J46" s="5">
        <v>16594.1</v>
      </c>
      <c r="K46" s="5">
        <v>16904.5</v>
      </c>
    </row>
    <row r="47" spans="2:11" ht="12.75">
      <c r="B47" t="s">
        <v>67</v>
      </c>
      <c r="C47" s="5">
        <v>13025.1</v>
      </c>
      <c r="D47" s="5">
        <v>13183</v>
      </c>
      <c r="E47" s="5">
        <v>13596.2</v>
      </c>
      <c r="F47" s="5">
        <v>14153.4</v>
      </c>
      <c r="G47" s="5">
        <v>14675</v>
      </c>
      <c r="H47" s="5">
        <v>15220.6</v>
      </c>
      <c r="I47" s="5">
        <v>15603.4</v>
      </c>
      <c r="J47" s="5">
        <v>15817.1</v>
      </c>
      <c r="K47" s="5">
        <v>16091.6</v>
      </c>
    </row>
    <row r="48" spans="2:11" ht="12.75">
      <c r="B48" t="s">
        <v>68</v>
      </c>
      <c r="C48" s="5">
        <v>403516</v>
      </c>
      <c r="D48" s="5">
        <v>426890</v>
      </c>
      <c r="E48" s="5">
        <v>452351</v>
      </c>
      <c r="F48" s="5">
        <v>480649</v>
      </c>
      <c r="G48" s="5">
        <v>511054</v>
      </c>
      <c r="H48" s="5">
        <v>551436</v>
      </c>
      <c r="I48" s="5">
        <v>592397</v>
      </c>
      <c r="J48" s="5">
        <v>631886</v>
      </c>
      <c r="K48" s="5">
        <v>670181</v>
      </c>
    </row>
    <row r="49" spans="2:11" ht="12.75">
      <c r="B49" t="s">
        <v>86</v>
      </c>
      <c r="C49" s="5">
        <v>403516</v>
      </c>
      <c r="D49" s="5">
        <v>412974</v>
      </c>
      <c r="E49" s="5">
        <v>428583</v>
      </c>
      <c r="F49" s="5">
        <v>445909</v>
      </c>
      <c r="G49" s="5">
        <v>463475</v>
      </c>
      <c r="H49" s="5">
        <v>483653</v>
      </c>
      <c r="I49" s="5">
        <v>497645</v>
      </c>
      <c r="J49" s="5">
        <v>508404</v>
      </c>
      <c r="K49" s="5">
        <v>519193</v>
      </c>
    </row>
    <row r="50" spans="2:11" ht="12.75">
      <c r="B50" t="s">
        <v>259</v>
      </c>
      <c r="C50" s="14">
        <f>C48/C49</f>
        <v>1</v>
      </c>
      <c r="D50" s="14">
        <f aca="true" t="shared" si="6" ref="D50:K50">D48/D49</f>
        <v>1.0336970366173173</v>
      </c>
      <c r="E50" s="14">
        <f t="shared" si="6"/>
        <v>1.055457169323095</v>
      </c>
      <c r="F50" s="14">
        <f t="shared" si="6"/>
        <v>1.0779082727641738</v>
      </c>
      <c r="G50" s="14">
        <f t="shared" si="6"/>
        <v>1.102657101246022</v>
      </c>
      <c r="H50" s="14">
        <f t="shared" si="6"/>
        <v>1.1401479986684668</v>
      </c>
      <c r="I50" s="14">
        <f t="shared" si="6"/>
        <v>1.1904007877101146</v>
      </c>
      <c r="J50" s="14">
        <f t="shared" si="6"/>
        <v>1.2428816453057017</v>
      </c>
      <c r="K50" s="14">
        <f t="shared" si="6"/>
        <v>1.2908128576463858</v>
      </c>
    </row>
    <row r="51" spans="3:11" ht="12.75">
      <c r="C51" s="16"/>
      <c r="D51" s="16"/>
      <c r="E51" s="16"/>
      <c r="F51" s="16"/>
      <c r="G51" s="16"/>
      <c r="H51" s="16"/>
      <c r="I51" s="16"/>
      <c r="J51" s="16"/>
      <c r="K51" s="16"/>
    </row>
    <row r="52" spans="3:11" ht="12.75">
      <c r="C52" s="16"/>
      <c r="D52" s="16"/>
      <c r="E52" s="16"/>
      <c r="F52" s="16"/>
      <c r="G52" s="16"/>
      <c r="H52" s="16"/>
      <c r="I52" s="16"/>
      <c r="J52" s="16"/>
      <c r="K52" s="16"/>
    </row>
    <row r="53" ht="12.75">
      <c r="B53" s="1" t="s">
        <v>90</v>
      </c>
    </row>
    <row r="54" spans="2:3" ht="12.75">
      <c r="B54" t="s">
        <v>91</v>
      </c>
      <c r="C54" t="s">
        <v>264</v>
      </c>
    </row>
    <row r="55" ht="12.75">
      <c r="B55" t="s">
        <v>0</v>
      </c>
    </row>
    <row r="56" ht="12.75">
      <c r="B56" t="s">
        <v>1</v>
      </c>
    </row>
    <row r="57" spans="16:17" ht="12.75">
      <c r="P57" s="4" t="s">
        <v>123</v>
      </c>
      <c r="Q57" s="4" t="s">
        <v>252</v>
      </c>
    </row>
    <row r="58" spans="3:18" ht="12.75">
      <c r="C58" s="4">
        <v>1995</v>
      </c>
      <c r="D58" s="4">
        <v>1996</v>
      </c>
      <c r="E58" s="4">
        <v>1997</v>
      </c>
      <c r="F58" s="4">
        <v>1998</v>
      </c>
      <c r="G58" s="4">
        <v>1999</v>
      </c>
      <c r="H58" s="4">
        <v>2000</v>
      </c>
      <c r="I58" s="4">
        <v>2001</v>
      </c>
      <c r="J58" s="4">
        <v>2002</v>
      </c>
      <c r="K58" s="4">
        <v>2003</v>
      </c>
      <c r="L58" s="4">
        <v>2004</v>
      </c>
      <c r="M58" s="4">
        <v>2005</v>
      </c>
      <c r="N58" s="4">
        <v>2006</v>
      </c>
      <c r="O58" s="4">
        <v>2007</v>
      </c>
      <c r="P58" s="4">
        <v>2008</v>
      </c>
      <c r="Q58" s="4">
        <v>2009</v>
      </c>
      <c r="R58" s="4"/>
    </row>
    <row r="59" spans="2:17" ht="12.75">
      <c r="B59" t="s">
        <v>67</v>
      </c>
      <c r="C59" s="5">
        <v>13019.8</v>
      </c>
      <c r="D59" s="5">
        <v>13202.7</v>
      </c>
      <c r="E59" s="5">
        <v>13668</v>
      </c>
      <c r="F59" s="5">
        <v>14258</v>
      </c>
      <c r="G59" s="5">
        <v>14920.6</v>
      </c>
      <c r="H59" s="5">
        <v>15669.5</v>
      </c>
      <c r="I59" s="5">
        <v>16175.5</v>
      </c>
      <c r="J59" s="5">
        <v>16548.6</v>
      </c>
      <c r="K59" s="5">
        <v>16948.7</v>
      </c>
      <c r="L59" s="5">
        <v>17404.7</v>
      </c>
      <c r="M59" s="5">
        <v>17970.1</v>
      </c>
      <c r="N59" s="5">
        <v>18564</v>
      </c>
      <c r="O59" s="5">
        <v>19089.5</v>
      </c>
      <c r="P59" s="5">
        <v>18988.2</v>
      </c>
      <c r="Q59" s="5">
        <v>17732.7</v>
      </c>
    </row>
    <row r="60" spans="2:17" ht="12.75">
      <c r="B60" t="s">
        <v>2</v>
      </c>
      <c r="C60" s="5">
        <v>23514493.7</v>
      </c>
      <c r="D60" s="5">
        <v>23846269</v>
      </c>
      <c r="E60" s="5">
        <v>24704463.700000003</v>
      </c>
      <c r="F60" s="5">
        <v>25856858.6</v>
      </c>
      <c r="G60" s="5">
        <v>27049908.5</v>
      </c>
      <c r="H60" s="5">
        <v>28401148.9</v>
      </c>
      <c r="I60" s="5">
        <v>29231750</v>
      </c>
      <c r="J60" s="5">
        <v>29836085</v>
      </c>
      <c r="K60" s="5">
        <v>30494883.6</v>
      </c>
      <c r="L60" s="5">
        <v>31273815.099999998</v>
      </c>
      <c r="M60" s="5">
        <v>32133300.4</v>
      </c>
      <c r="N60" s="5">
        <v>33146633.700000003</v>
      </c>
      <c r="O60" s="5">
        <v>33757145.7</v>
      </c>
      <c r="P60" s="5">
        <v>33830928.5</v>
      </c>
      <c r="Q60" s="5">
        <v>31705415.299999997</v>
      </c>
    </row>
    <row r="61" spans="2:17" ht="12.75">
      <c r="B61" t="s">
        <v>185</v>
      </c>
      <c r="C61" s="5">
        <f aca="true" t="shared" si="7" ref="C61:H61">C60/4</f>
        <v>5878623.425</v>
      </c>
      <c r="D61" s="5">
        <f t="shared" si="7"/>
        <v>5961567.25</v>
      </c>
      <c r="E61" s="5">
        <f t="shared" si="7"/>
        <v>6176115.925000001</v>
      </c>
      <c r="F61" s="5">
        <f t="shared" si="7"/>
        <v>6464214.65</v>
      </c>
      <c r="G61" s="5">
        <f t="shared" si="7"/>
        <v>6762477.125</v>
      </c>
      <c r="H61" s="5">
        <f t="shared" si="7"/>
        <v>7100287.225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2:17" ht="12.75">
      <c r="B62" t="s">
        <v>112</v>
      </c>
      <c r="C62" s="19">
        <f>(C60/52)/C59</f>
        <v>34.73185470768191</v>
      </c>
      <c r="D62" s="19">
        <f aca="true" t="shared" si="8" ref="D62:Q62">(D60/52)/D59</f>
        <v>34.73396321614867</v>
      </c>
      <c r="E62" s="19">
        <f t="shared" si="8"/>
        <v>34.75898744400172</v>
      </c>
      <c r="F62" s="19">
        <f t="shared" si="8"/>
        <v>34.87496709000076</v>
      </c>
      <c r="G62" s="19">
        <f t="shared" si="8"/>
        <v>34.8639162015551</v>
      </c>
      <c r="H62" s="19">
        <f t="shared" si="8"/>
        <v>34.85599032417214</v>
      </c>
      <c r="I62" s="19">
        <f t="shared" si="8"/>
        <v>34.7531166555308</v>
      </c>
      <c r="J62" s="19">
        <f t="shared" si="8"/>
        <v>34.67186743196496</v>
      </c>
      <c r="K62" s="19">
        <f t="shared" si="8"/>
        <v>34.600887928323075</v>
      </c>
      <c r="L62" s="19">
        <f t="shared" si="8"/>
        <v>34.55500647261062</v>
      </c>
      <c r="M62" s="19">
        <f t="shared" si="8"/>
        <v>34.3875707211081</v>
      </c>
      <c r="N62" s="19">
        <f t="shared" si="8"/>
        <v>34.33717213216648</v>
      </c>
      <c r="O62" s="19">
        <f t="shared" si="8"/>
        <v>34.006960834288684</v>
      </c>
      <c r="P62" s="19">
        <f t="shared" si="8"/>
        <v>34.26310966000747</v>
      </c>
      <c r="Q62" s="19">
        <f t="shared" si="8"/>
        <v>34.3839079779165</v>
      </c>
    </row>
    <row r="63" spans="2:17" ht="12.75">
      <c r="B63" t="s">
        <v>3</v>
      </c>
      <c r="C63" s="5">
        <v>412347</v>
      </c>
      <c r="D63" s="5">
        <v>435915</v>
      </c>
      <c r="E63" s="5">
        <v>461682</v>
      </c>
      <c r="F63" s="5">
        <v>491716</v>
      </c>
      <c r="G63" s="5">
        <v>525075</v>
      </c>
      <c r="H63" s="5">
        <v>570560</v>
      </c>
      <c r="I63" s="5">
        <v>618252</v>
      </c>
      <c r="J63" s="5">
        <v>661517</v>
      </c>
      <c r="K63" s="5">
        <v>706932</v>
      </c>
      <c r="L63" s="5">
        <v>756669</v>
      </c>
      <c r="M63" s="5">
        <v>813776</v>
      </c>
      <c r="N63" s="5">
        <v>876826</v>
      </c>
      <c r="O63" s="5">
        <v>944824</v>
      </c>
      <c r="P63" s="5">
        <v>996011</v>
      </c>
      <c r="Q63" s="5">
        <v>979699</v>
      </c>
    </row>
    <row r="64" spans="2:17" ht="12.75">
      <c r="B64" t="s">
        <v>4</v>
      </c>
      <c r="C64" s="19">
        <v>82.4347634663323</v>
      </c>
      <c r="D64" s="19">
        <v>84.3675513687361</v>
      </c>
      <c r="E64" s="19">
        <v>87.44330954716986</v>
      </c>
      <c r="F64" s="19">
        <v>91.09345718470621</v>
      </c>
      <c r="G64" s="19">
        <v>95.19039892676825</v>
      </c>
      <c r="H64" s="19">
        <v>100</v>
      </c>
      <c r="I64" s="20">
        <v>103.69058468872687</v>
      </c>
      <c r="J64" s="20">
        <v>106.33261056264482</v>
      </c>
      <c r="K64" s="20">
        <v>109.24924795617996</v>
      </c>
      <c r="L64" s="20">
        <v>112.68760768211831</v>
      </c>
      <c r="M64" s="20">
        <v>116.44366766785939</v>
      </c>
      <c r="N64" s="20">
        <v>121.1620790505343</v>
      </c>
      <c r="O64" s="20">
        <v>125.89649061272499</v>
      </c>
      <c r="P64" s="20">
        <v>127.25909096263747</v>
      </c>
      <c r="Q64" s="20">
        <v>122.78654549963844</v>
      </c>
    </row>
    <row r="65" spans="2:17" ht="12.75">
      <c r="B65" t="s">
        <v>5</v>
      </c>
      <c r="C65" s="5">
        <v>570560</v>
      </c>
      <c r="D65" s="5">
        <v>570560</v>
      </c>
      <c r="E65" s="5">
        <v>570560</v>
      </c>
      <c r="F65" s="5">
        <v>570560</v>
      </c>
      <c r="G65" s="5">
        <v>570560</v>
      </c>
      <c r="H65" s="5">
        <v>570560</v>
      </c>
      <c r="I65" s="5">
        <v>591617</v>
      </c>
      <c r="J65" s="5">
        <v>606691.3428262263</v>
      </c>
      <c r="K65" s="5">
        <v>623332.5091387804</v>
      </c>
      <c r="L65" s="5">
        <v>642950.4143910942</v>
      </c>
      <c r="M65" s="5">
        <v>664380.9902457385</v>
      </c>
      <c r="N65" s="5">
        <v>691302.3582307285</v>
      </c>
      <c r="O65" s="5">
        <v>718315.0168399636</v>
      </c>
      <c r="P65" s="5">
        <v>726089.4693964242</v>
      </c>
      <c r="Q65" s="5">
        <v>700570.9140027371</v>
      </c>
    </row>
    <row r="66" spans="2:17" ht="12.75">
      <c r="B66" t="s">
        <v>20</v>
      </c>
      <c r="C66" s="14">
        <v>1</v>
      </c>
      <c r="D66" s="14">
        <v>1</v>
      </c>
      <c r="E66" s="14">
        <v>1</v>
      </c>
      <c r="F66" s="14">
        <v>1</v>
      </c>
      <c r="G66" s="14">
        <v>1</v>
      </c>
      <c r="H66" s="14">
        <v>1</v>
      </c>
      <c r="I66" s="14">
        <v>1.0450206806092452</v>
      </c>
      <c r="J66" s="14">
        <v>1.0903682866453517</v>
      </c>
      <c r="K66" s="14">
        <v>1.1341170075931444</v>
      </c>
      <c r="L66" s="14">
        <v>1.1768699157253097</v>
      </c>
      <c r="M66" s="14">
        <v>1.22486346230196</v>
      </c>
      <c r="N66" s="14">
        <v>1.2683683044913774</v>
      </c>
      <c r="O66" s="14">
        <v>1.315333771186495</v>
      </c>
      <c r="P66" s="14">
        <v>1.3717469292426911</v>
      </c>
      <c r="Q66" s="14">
        <v>1.3984294529192691</v>
      </c>
    </row>
    <row r="67" spans="3:17" ht="12.7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3:17" ht="12.7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70" spans="2:3" ht="16.5">
      <c r="B70" s="1" t="s">
        <v>14</v>
      </c>
      <c r="C70" s="17"/>
    </row>
    <row r="71" spans="2:3" ht="16.5">
      <c r="B71" t="s">
        <v>15</v>
      </c>
      <c r="C71" s="23"/>
    </row>
    <row r="72" spans="2:3" ht="16.5">
      <c r="B72" t="s">
        <v>16</v>
      </c>
      <c r="C72" s="17"/>
    </row>
    <row r="73" spans="3:13" ht="12.75">
      <c r="C73" s="15" t="s">
        <v>251</v>
      </c>
      <c r="D73" s="15" t="s">
        <v>251</v>
      </c>
      <c r="E73" s="15" t="s">
        <v>251</v>
      </c>
      <c r="F73" s="15" t="s">
        <v>251</v>
      </c>
      <c r="G73" s="15" t="s">
        <v>251</v>
      </c>
      <c r="H73" s="15" t="s">
        <v>251</v>
      </c>
      <c r="I73" s="15" t="s">
        <v>251</v>
      </c>
      <c r="J73" s="15" t="s">
        <v>251</v>
      </c>
      <c r="K73" s="15" t="s">
        <v>251</v>
      </c>
      <c r="L73" s="15" t="s">
        <v>251</v>
      </c>
      <c r="M73" s="15" t="s">
        <v>252</v>
      </c>
    </row>
    <row r="74" spans="3:13" ht="12.75">
      <c r="C74" s="4">
        <v>2000</v>
      </c>
      <c r="D74" s="4">
        <f>C74+1</f>
        <v>2001</v>
      </c>
      <c r="E74" s="4">
        <f aca="true" t="shared" si="9" ref="E74:M74">D74+1</f>
        <v>2002</v>
      </c>
      <c r="F74" s="4">
        <f t="shared" si="9"/>
        <v>2003</v>
      </c>
      <c r="G74" s="4">
        <f t="shared" si="9"/>
        <v>2004</v>
      </c>
      <c r="H74" s="4">
        <f t="shared" si="9"/>
        <v>2005</v>
      </c>
      <c r="I74" s="4">
        <f t="shared" si="9"/>
        <v>2006</v>
      </c>
      <c r="J74" s="4">
        <f t="shared" si="9"/>
        <v>2007</v>
      </c>
      <c r="K74" s="4">
        <f t="shared" si="9"/>
        <v>2008</v>
      </c>
      <c r="L74" s="4">
        <f t="shared" si="9"/>
        <v>2009</v>
      </c>
      <c r="M74" s="4">
        <f t="shared" si="9"/>
        <v>2010</v>
      </c>
    </row>
    <row r="75" spans="2:13" ht="12.75">
      <c r="B75" t="s">
        <v>118</v>
      </c>
      <c r="C75" s="5">
        <v>16411.5</v>
      </c>
      <c r="D75" s="5">
        <v>16942.3</v>
      </c>
      <c r="E75" s="5">
        <v>17359.3</v>
      </c>
      <c r="F75" s="5">
        <v>17915.7</v>
      </c>
      <c r="G75" s="5">
        <v>18564.8</v>
      </c>
      <c r="H75" s="5">
        <v>19334.6</v>
      </c>
      <c r="I75" s="5">
        <v>20104.7</v>
      </c>
      <c r="J75" s="5">
        <v>20713.4</v>
      </c>
      <c r="K75" s="5">
        <v>20676.4</v>
      </c>
      <c r="L75" s="5">
        <v>19293.1</v>
      </c>
      <c r="M75" s="5">
        <v>18790.3</v>
      </c>
    </row>
    <row r="76" spans="2:13" ht="12.75">
      <c r="B76" t="s">
        <v>93</v>
      </c>
      <c r="C76" s="5">
        <v>17180.2</v>
      </c>
      <c r="D76" s="5">
        <v>17748</v>
      </c>
      <c r="E76" s="5">
        <v>18159.2</v>
      </c>
      <c r="F76" s="5">
        <v>18756.8</v>
      </c>
      <c r="G76" s="5">
        <v>19424.8</v>
      </c>
      <c r="H76" s="5">
        <v>20232.2</v>
      </c>
      <c r="I76" s="5">
        <v>21085.7</v>
      </c>
      <c r="J76" s="5">
        <v>21727.1</v>
      </c>
      <c r="K76" s="5">
        <v>21655.3</v>
      </c>
      <c r="L76" s="5">
        <v>20277.9</v>
      </c>
      <c r="M76" s="5">
        <v>19721.2</v>
      </c>
    </row>
    <row r="77" spans="2:13" ht="12.75">
      <c r="B77" t="s">
        <v>67</v>
      </c>
      <c r="C77" s="5">
        <v>15669.5</v>
      </c>
      <c r="D77" s="5">
        <v>16197.1</v>
      </c>
      <c r="E77" s="5">
        <v>16576.7</v>
      </c>
      <c r="F77" s="5">
        <v>17004.9</v>
      </c>
      <c r="G77" s="5">
        <v>17490.4</v>
      </c>
      <c r="H77" s="5">
        <v>18096.6</v>
      </c>
      <c r="I77" s="5">
        <v>18726.1</v>
      </c>
      <c r="J77" s="5">
        <v>19283.4</v>
      </c>
      <c r="K77" s="5">
        <v>19237.8</v>
      </c>
      <c r="L77" s="5">
        <v>17996.3</v>
      </c>
      <c r="M77" s="5">
        <v>17521.3</v>
      </c>
    </row>
    <row r="78" spans="2:13" ht="12.75">
      <c r="B78" t="s">
        <v>2</v>
      </c>
      <c r="C78" s="5">
        <v>28401148.900000002</v>
      </c>
      <c r="D78" s="5">
        <v>29417428.200000003</v>
      </c>
      <c r="E78" s="5">
        <v>30101519.2</v>
      </c>
      <c r="F78" s="5">
        <v>30804230.200000007</v>
      </c>
      <c r="G78" s="5">
        <v>31643224.400000002</v>
      </c>
      <c r="H78" s="5">
        <v>32594791.299999993</v>
      </c>
      <c r="I78" s="5">
        <v>33633184.400000006</v>
      </c>
      <c r="J78" s="5">
        <v>34342808</v>
      </c>
      <c r="K78" s="5">
        <v>34378676.20000001</v>
      </c>
      <c r="L78" s="5">
        <v>32208059.3</v>
      </c>
      <c r="M78" s="5">
        <v>31458573.500000007</v>
      </c>
    </row>
    <row r="79" spans="2:13" ht="12.75">
      <c r="B79" t="s">
        <v>112</v>
      </c>
      <c r="C79" s="19">
        <f>(C78/52)/C77</f>
        <v>34.85599032417215</v>
      </c>
      <c r="D79" s="19">
        <f aca="true" t="shared" si="10" ref="D79:M79">(D78/52)/D77</f>
        <v>34.927226051387166</v>
      </c>
      <c r="E79" s="19">
        <f t="shared" si="10"/>
        <v>34.92102585139197</v>
      </c>
      <c r="F79" s="19">
        <f t="shared" si="10"/>
        <v>34.83637318112382</v>
      </c>
      <c r="G79" s="19">
        <f t="shared" si="10"/>
        <v>34.7918598862145</v>
      </c>
      <c r="H79" s="19">
        <f t="shared" si="10"/>
        <v>34.63760649046697</v>
      </c>
      <c r="I79" s="19">
        <f t="shared" si="10"/>
        <v>34.53960022067103</v>
      </c>
      <c r="J79" s="19">
        <f t="shared" si="10"/>
        <v>34.24907513118098</v>
      </c>
      <c r="K79" s="19">
        <f t="shared" si="10"/>
        <v>34.36611194947129</v>
      </c>
      <c r="L79" s="19">
        <f t="shared" si="10"/>
        <v>34.41739445159454</v>
      </c>
      <c r="M79" s="19">
        <f t="shared" si="10"/>
        <v>34.52783568043995</v>
      </c>
    </row>
    <row r="80" spans="2:13" ht="12.75">
      <c r="B80" t="s">
        <v>3</v>
      </c>
      <c r="C80" s="5">
        <v>569598</v>
      </c>
      <c r="D80" s="5">
        <v>617477</v>
      </c>
      <c r="E80" s="5">
        <v>661699</v>
      </c>
      <c r="F80" s="5">
        <v>707134</v>
      </c>
      <c r="G80" s="5">
        <v>756365</v>
      </c>
      <c r="H80" s="5">
        <v>812474</v>
      </c>
      <c r="I80" s="5">
        <v>876606</v>
      </c>
      <c r="J80" s="5">
        <v>945990</v>
      </c>
      <c r="K80" s="5">
        <v>996990</v>
      </c>
      <c r="L80" s="5">
        <v>973129</v>
      </c>
      <c r="M80" s="5">
        <v>961592</v>
      </c>
    </row>
    <row r="81" spans="2:13" ht="12.75">
      <c r="B81" t="s">
        <v>17</v>
      </c>
      <c r="C81" s="19">
        <v>78.65149208554264</v>
      </c>
      <c r="D81" s="19">
        <v>81.59264844743657</v>
      </c>
      <c r="E81" s="19">
        <v>83.73408927962815</v>
      </c>
      <c r="F81" s="19">
        <v>86.01858950369548</v>
      </c>
      <c r="G81" s="19">
        <v>88.64914042900442</v>
      </c>
      <c r="H81" s="19">
        <v>91.56834496737574</v>
      </c>
      <c r="I81" s="19">
        <v>95.37568136175622</v>
      </c>
      <c r="J81" s="19">
        <v>98.98243723285707</v>
      </c>
      <c r="K81" s="19">
        <v>100</v>
      </c>
      <c r="L81" s="19">
        <v>96.40949257264364</v>
      </c>
      <c r="M81" s="19">
        <v>96.42613660930498</v>
      </c>
    </row>
    <row r="82" spans="2:13" ht="12.75">
      <c r="B82" t="s">
        <v>18</v>
      </c>
      <c r="C82" s="5">
        <f>$K$80*C81/100</f>
        <v>784147.5109436517</v>
      </c>
      <c r="D82" s="5">
        <f aca="true" t="shared" si="11" ref="D82:M82">$K$80*D81/100</f>
        <v>813470.5457560979</v>
      </c>
      <c r="E82" s="5">
        <f t="shared" si="11"/>
        <v>834820.4967089647</v>
      </c>
      <c r="F82" s="5">
        <f t="shared" si="11"/>
        <v>857596.7354928936</v>
      </c>
      <c r="G82" s="5">
        <f t="shared" si="11"/>
        <v>883823.0651631312</v>
      </c>
      <c r="H82" s="5">
        <f t="shared" si="11"/>
        <v>912927.2424902393</v>
      </c>
      <c r="I82" s="5">
        <f t="shared" si="11"/>
        <v>950886.0056085734</v>
      </c>
      <c r="J82" s="5">
        <f t="shared" si="11"/>
        <v>986845.0009678617</v>
      </c>
      <c r="K82" s="5">
        <f t="shared" si="11"/>
        <v>996990</v>
      </c>
      <c r="L82" s="5">
        <f t="shared" si="11"/>
        <v>961192.9999999999</v>
      </c>
      <c r="M82" s="5">
        <f t="shared" si="11"/>
        <v>961358.9393811097</v>
      </c>
    </row>
    <row r="83" spans="2:17" ht="12.75">
      <c r="B83" t="s">
        <v>19</v>
      </c>
      <c r="C83" s="24">
        <f>C80/C82</f>
        <v>0.7263913894396471</v>
      </c>
      <c r="D83" s="24">
        <f aca="true" t="shared" si="12" ref="D83:L83">D80/D82</f>
        <v>0.7590649756422005</v>
      </c>
      <c r="E83" s="24">
        <f t="shared" si="12"/>
        <v>0.7926242858297736</v>
      </c>
      <c r="F83" s="24">
        <f t="shared" si="12"/>
        <v>0.8245530454282607</v>
      </c>
      <c r="G83" s="24">
        <f t="shared" si="12"/>
        <v>0.8557878039315417</v>
      </c>
      <c r="H83" s="24">
        <f t="shared" si="12"/>
        <v>0.8899657740344917</v>
      </c>
      <c r="I83" s="24">
        <f t="shared" si="12"/>
        <v>0.9218833749046146</v>
      </c>
      <c r="J83" s="24">
        <f t="shared" si="12"/>
        <v>0.9586003871653678</v>
      </c>
      <c r="K83" s="24">
        <f t="shared" si="12"/>
        <v>1</v>
      </c>
      <c r="L83" s="24">
        <f t="shared" si="12"/>
        <v>1.0124179015036523</v>
      </c>
      <c r="M83" s="24">
        <f>M80/M82</f>
        <v>1.0002424283057485</v>
      </c>
      <c r="N83" s="4"/>
      <c r="O83" s="4"/>
      <c r="P83" s="4"/>
      <c r="Q83" s="4"/>
    </row>
    <row r="84" spans="3:17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3:13" ht="12.75">
      <c r="C85">
        <f>C75/1000</f>
        <v>16.4115</v>
      </c>
      <c r="D85">
        <f aca="true" t="shared" si="13" ref="D85:M85">D75/1000</f>
        <v>16.9423</v>
      </c>
      <c r="E85">
        <f t="shared" si="13"/>
        <v>17.359299999999998</v>
      </c>
      <c r="F85">
        <f t="shared" si="13"/>
        <v>17.9157</v>
      </c>
      <c r="G85">
        <f t="shared" si="13"/>
        <v>18.564799999999998</v>
      </c>
      <c r="H85">
        <f t="shared" si="13"/>
        <v>19.3346</v>
      </c>
      <c r="I85">
        <f t="shared" si="13"/>
        <v>20.1047</v>
      </c>
      <c r="J85">
        <f t="shared" si="13"/>
        <v>20.7134</v>
      </c>
      <c r="K85">
        <f t="shared" si="13"/>
        <v>20.6764</v>
      </c>
      <c r="L85">
        <f t="shared" si="13"/>
        <v>19.2931</v>
      </c>
      <c r="M85">
        <f t="shared" si="13"/>
        <v>18.7903</v>
      </c>
    </row>
    <row r="86" spans="3:17" ht="12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9" spans="3:18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41"/>
  <sheetViews>
    <sheetView zoomScale="125" zoomScaleNormal="125" workbookViewId="0" topLeftCell="A11">
      <pane xSplit="14680" topLeftCell="AP1" activePane="topLeft" state="split"/>
      <selection pane="topLeft" activeCell="A9" sqref="A9"/>
      <selection pane="topRight" activeCell="AR19" sqref="AR19"/>
    </sheetView>
  </sheetViews>
  <sheetFormatPr defaultColWidth="11.00390625" defaultRowHeight="12.75"/>
  <cols>
    <col min="1" max="1" width="25.75390625" style="0" customWidth="1"/>
  </cols>
  <sheetData>
    <row r="2" ht="12.75">
      <c r="B2" s="6" t="s">
        <v>370</v>
      </c>
    </row>
    <row r="3" ht="12.75">
      <c r="B3" s="2" t="s">
        <v>211</v>
      </c>
    </row>
    <row r="4" ht="12.75">
      <c r="B4" t="s">
        <v>378</v>
      </c>
    </row>
    <row r="6" ht="12.75">
      <c r="B6" t="s">
        <v>212</v>
      </c>
    </row>
    <row r="8" spans="2:44" ht="12.75">
      <c r="B8" s="4">
        <v>1954</v>
      </c>
      <c r="C8" s="4">
        <v>1955</v>
      </c>
      <c r="D8" s="4">
        <v>1956</v>
      </c>
      <c r="E8" s="4">
        <v>1957</v>
      </c>
      <c r="F8" s="4">
        <v>1958</v>
      </c>
      <c r="G8" s="4">
        <v>1959</v>
      </c>
      <c r="H8" s="4">
        <v>1960</v>
      </c>
      <c r="I8" s="4">
        <v>1961</v>
      </c>
      <c r="J8" s="4">
        <v>1962</v>
      </c>
      <c r="K8" s="4">
        <v>1963</v>
      </c>
      <c r="L8" s="4">
        <v>1964</v>
      </c>
      <c r="M8" s="4">
        <v>1965</v>
      </c>
      <c r="N8" s="4">
        <v>1966</v>
      </c>
      <c r="O8" s="4">
        <v>1967</v>
      </c>
      <c r="P8" s="4">
        <v>1968</v>
      </c>
      <c r="Q8" s="4">
        <v>1969</v>
      </c>
      <c r="R8" s="4">
        <v>1970</v>
      </c>
      <c r="S8" s="4">
        <v>1971</v>
      </c>
      <c r="T8" s="4">
        <v>1972</v>
      </c>
      <c r="U8" s="4">
        <v>1973</v>
      </c>
      <c r="V8" s="4">
        <v>1974</v>
      </c>
      <c r="W8" s="4">
        <v>1975</v>
      </c>
      <c r="X8" s="4">
        <v>1976</v>
      </c>
      <c r="Y8" s="4">
        <v>1977</v>
      </c>
      <c r="Z8" s="4">
        <v>1978</v>
      </c>
      <c r="AA8" s="4">
        <v>1979</v>
      </c>
      <c r="AB8" s="4">
        <v>1980</v>
      </c>
      <c r="AC8" s="4">
        <v>1981</v>
      </c>
      <c r="AD8" s="4">
        <v>1982</v>
      </c>
      <c r="AE8" s="4">
        <v>1983</v>
      </c>
      <c r="AF8" s="4">
        <v>1984</v>
      </c>
      <c r="AG8" s="4">
        <v>1985</v>
      </c>
      <c r="AH8" s="4">
        <v>1986</v>
      </c>
      <c r="AI8" s="4">
        <v>1987</v>
      </c>
      <c r="AJ8" s="4">
        <v>1988</v>
      </c>
      <c r="AK8" s="4">
        <v>1989</v>
      </c>
      <c r="AL8" s="4">
        <v>1990</v>
      </c>
      <c r="AM8" s="4">
        <v>1991</v>
      </c>
      <c r="AN8" s="4">
        <v>1992</v>
      </c>
      <c r="AO8" s="4">
        <v>1993</v>
      </c>
      <c r="AP8" s="4">
        <v>1994</v>
      </c>
      <c r="AQ8" s="4">
        <v>1995</v>
      </c>
      <c r="AR8" s="4">
        <v>1996</v>
      </c>
    </row>
    <row r="9" spans="1:44" ht="12.75">
      <c r="A9" s="1" t="s">
        <v>375</v>
      </c>
      <c r="B9" s="5">
        <v>373594</v>
      </c>
      <c r="C9" s="5">
        <v>415038</v>
      </c>
      <c r="D9" s="5">
        <v>476648</v>
      </c>
      <c r="E9" s="5">
        <v>557540</v>
      </c>
      <c r="F9" s="5">
        <v>644141</v>
      </c>
      <c r="G9" s="5">
        <v>666003</v>
      </c>
      <c r="H9" s="5">
        <v>688772</v>
      </c>
      <c r="I9" s="5">
        <v>782553</v>
      </c>
      <c r="J9" s="5">
        <v>906317</v>
      </c>
      <c r="K9" s="5">
        <v>1069195</v>
      </c>
      <c r="L9" s="5">
        <v>1208821</v>
      </c>
      <c r="M9" s="5">
        <v>1402220</v>
      </c>
      <c r="N9" s="5">
        <v>1626686</v>
      </c>
      <c r="O9" s="5">
        <v>1842052</v>
      </c>
      <c r="P9" s="5">
        <v>2079630</v>
      </c>
      <c r="Q9" s="5">
        <v>2381185</v>
      </c>
      <c r="R9" s="5">
        <v>2629859</v>
      </c>
      <c r="S9" s="5">
        <v>2967992</v>
      </c>
      <c r="T9" s="5">
        <v>3483419</v>
      </c>
      <c r="U9" s="5">
        <v>4199415</v>
      </c>
      <c r="V9" s="5">
        <v>5142844</v>
      </c>
      <c r="W9" s="5">
        <v>6038200</v>
      </c>
      <c r="X9" s="5">
        <v>7266386</v>
      </c>
      <c r="Y9" s="5">
        <v>9219912</v>
      </c>
      <c r="Z9" s="5">
        <v>11284995</v>
      </c>
      <c r="AA9" s="5">
        <v>13201116</v>
      </c>
      <c r="AB9" s="5">
        <v>15167972</v>
      </c>
      <c r="AC9" s="5">
        <v>17044800</v>
      </c>
      <c r="AD9" s="5">
        <v>19722635</v>
      </c>
      <c r="AE9" s="5">
        <v>22531766</v>
      </c>
      <c r="AF9" s="5">
        <v>25519539</v>
      </c>
      <c r="AG9" s="5">
        <v>28200885</v>
      </c>
      <c r="AH9" s="5">
        <v>32323992</v>
      </c>
      <c r="AI9" s="5">
        <v>36143972</v>
      </c>
      <c r="AJ9" s="5">
        <v>40158739</v>
      </c>
      <c r="AK9" s="5">
        <v>45044128</v>
      </c>
      <c r="AL9" s="5">
        <v>50145195</v>
      </c>
      <c r="AM9" s="5">
        <v>54927320</v>
      </c>
      <c r="AN9" s="5">
        <v>59104986</v>
      </c>
      <c r="AO9" s="5">
        <v>60952584</v>
      </c>
      <c r="AP9" s="5">
        <v>64811535</v>
      </c>
      <c r="AQ9" s="5">
        <v>69780058</v>
      </c>
      <c r="AR9" s="5">
        <v>73743261</v>
      </c>
    </row>
    <row r="10" spans="1:44" ht="12.75">
      <c r="A10" s="1" t="s">
        <v>168</v>
      </c>
      <c r="B10" s="5">
        <v>365483</v>
      </c>
      <c r="C10" s="5">
        <v>406000</v>
      </c>
      <c r="D10" s="5">
        <v>465587</v>
      </c>
      <c r="E10" s="5">
        <v>544373</v>
      </c>
      <c r="F10" s="5">
        <v>629390</v>
      </c>
      <c r="G10" s="5">
        <v>649800</v>
      </c>
      <c r="H10" s="5">
        <v>667745</v>
      </c>
      <c r="I10" s="5">
        <v>756343</v>
      </c>
      <c r="J10" s="5">
        <v>876686</v>
      </c>
      <c r="K10" s="5">
        <v>1034822</v>
      </c>
      <c r="L10" s="5">
        <v>1166109</v>
      </c>
      <c r="M10" s="5">
        <v>1349204</v>
      </c>
      <c r="N10" s="5">
        <v>1560349</v>
      </c>
      <c r="O10" s="5">
        <v>1769734</v>
      </c>
      <c r="P10" s="5">
        <v>2002707</v>
      </c>
      <c r="Q10" s="5">
        <v>2288510</v>
      </c>
      <c r="R10" s="5">
        <v>2524486</v>
      </c>
      <c r="S10" s="5">
        <v>2853852</v>
      </c>
      <c r="T10" s="5">
        <v>3344372</v>
      </c>
      <c r="U10" s="5">
        <v>4025549</v>
      </c>
      <c r="V10" s="5">
        <v>4950496</v>
      </c>
      <c r="W10" s="5">
        <v>5823184</v>
      </c>
      <c r="X10" s="5">
        <v>7013045</v>
      </c>
      <c r="Y10" s="5">
        <v>8881915</v>
      </c>
      <c r="Z10" s="5">
        <v>10875974</v>
      </c>
      <c r="AA10" s="5">
        <v>12704388</v>
      </c>
      <c r="AB10" s="5">
        <v>14609880</v>
      </c>
      <c r="AC10" s="5">
        <v>16395608</v>
      </c>
      <c r="AD10" s="5">
        <v>18855353</v>
      </c>
      <c r="AE10" s="5">
        <v>21484454</v>
      </c>
      <c r="AF10" s="5">
        <v>24262248</v>
      </c>
      <c r="AG10" s="5">
        <v>26773462</v>
      </c>
      <c r="AH10" s="5">
        <v>30527043</v>
      </c>
      <c r="AI10" s="5">
        <v>33831103</v>
      </c>
      <c r="AJ10" s="5">
        <v>37533690</v>
      </c>
      <c r="AK10" s="5">
        <v>42038532</v>
      </c>
      <c r="AL10" s="5">
        <v>47003587</v>
      </c>
      <c r="AM10" s="5">
        <v>51520116</v>
      </c>
      <c r="AN10" s="5">
        <v>55233623</v>
      </c>
      <c r="AO10" s="5">
        <v>57488714</v>
      </c>
      <c r="AP10" s="5">
        <v>60946951</v>
      </c>
      <c r="AQ10" s="5">
        <v>65728344</v>
      </c>
      <c r="AR10" s="5">
        <v>69371235</v>
      </c>
    </row>
    <row r="11" spans="1:44" ht="12.75">
      <c r="A11" s="1" t="s">
        <v>170</v>
      </c>
      <c r="B11" s="5">
        <v>356608</v>
      </c>
      <c r="C11" s="5">
        <v>395811</v>
      </c>
      <c r="D11" s="5">
        <v>453876</v>
      </c>
      <c r="E11" s="5">
        <v>530500</v>
      </c>
      <c r="F11" s="5">
        <v>612097</v>
      </c>
      <c r="G11" s="5">
        <v>630135</v>
      </c>
      <c r="H11" s="5">
        <v>646143</v>
      </c>
      <c r="I11" s="5">
        <v>731560</v>
      </c>
      <c r="J11" s="5">
        <v>847408</v>
      </c>
      <c r="K11" s="5">
        <v>1000849</v>
      </c>
      <c r="L11" s="5">
        <v>1130617</v>
      </c>
      <c r="M11" s="5">
        <v>1308414</v>
      </c>
      <c r="N11" s="5">
        <v>1512289</v>
      </c>
      <c r="O11" s="5">
        <v>1714881</v>
      </c>
      <c r="P11" s="5">
        <v>1946429</v>
      </c>
      <c r="Q11" s="5">
        <v>2216315</v>
      </c>
      <c r="R11" s="5">
        <v>2449334</v>
      </c>
      <c r="S11" s="5">
        <v>2776815</v>
      </c>
      <c r="T11" s="5">
        <v>3253916</v>
      </c>
      <c r="U11" s="5">
        <v>3906929</v>
      </c>
      <c r="V11" s="5">
        <v>4837389</v>
      </c>
      <c r="W11" s="5">
        <v>5702906</v>
      </c>
      <c r="X11" s="5">
        <v>6880679</v>
      </c>
      <c r="Y11" s="5">
        <v>8736870</v>
      </c>
      <c r="Z11" s="5">
        <v>10805205</v>
      </c>
      <c r="AA11" s="5">
        <v>12599562</v>
      </c>
      <c r="AB11" s="5">
        <v>14480470</v>
      </c>
      <c r="AC11" s="5">
        <v>16142633</v>
      </c>
      <c r="AD11" s="5">
        <v>18698025</v>
      </c>
      <c r="AE11" s="5">
        <v>21202181</v>
      </c>
      <c r="AF11" s="5">
        <v>23947431</v>
      </c>
      <c r="AG11" s="5">
        <v>26219478</v>
      </c>
      <c r="AH11" s="5">
        <v>29506288</v>
      </c>
      <c r="AI11" s="5">
        <v>33013278</v>
      </c>
      <c r="AJ11" s="5">
        <v>36875242</v>
      </c>
      <c r="AK11" s="5">
        <v>41282631</v>
      </c>
      <c r="AL11" s="5">
        <v>46058391</v>
      </c>
      <c r="AM11" s="5">
        <v>50490851</v>
      </c>
      <c r="AN11" s="5">
        <v>53974202</v>
      </c>
      <c r="AO11" s="5">
        <v>56498017</v>
      </c>
      <c r="AP11" s="5">
        <v>59775545</v>
      </c>
      <c r="AQ11" s="5">
        <v>64477122</v>
      </c>
      <c r="AR11" s="5">
        <v>67871488</v>
      </c>
    </row>
    <row r="12" spans="1:44" ht="12.75">
      <c r="A12" s="1" t="s">
        <v>173</v>
      </c>
      <c r="B12" s="5">
        <v>4551</v>
      </c>
      <c r="C12" s="5">
        <v>5170</v>
      </c>
      <c r="D12" s="5">
        <v>5945</v>
      </c>
      <c r="E12" s="5">
        <v>6750</v>
      </c>
      <c r="F12" s="5">
        <v>7940</v>
      </c>
      <c r="G12" s="5">
        <v>7220</v>
      </c>
      <c r="H12" s="5">
        <v>6669</v>
      </c>
      <c r="I12" s="5">
        <v>8300</v>
      </c>
      <c r="J12" s="5">
        <v>9558</v>
      </c>
      <c r="K12" s="5">
        <v>11675</v>
      </c>
      <c r="L12" s="5">
        <v>21652</v>
      </c>
      <c r="M12" s="5">
        <v>31528</v>
      </c>
      <c r="N12" s="5">
        <v>34537</v>
      </c>
      <c r="O12" s="5">
        <v>41768</v>
      </c>
      <c r="P12" s="5">
        <v>39781</v>
      </c>
      <c r="Q12" s="5">
        <v>48007</v>
      </c>
      <c r="R12" s="5">
        <v>56697</v>
      </c>
      <c r="S12" s="5">
        <v>79370</v>
      </c>
      <c r="T12" s="5">
        <v>100739</v>
      </c>
      <c r="U12" s="5">
        <v>139910</v>
      </c>
      <c r="V12" s="5">
        <v>183501</v>
      </c>
      <c r="W12" s="5">
        <v>225805</v>
      </c>
      <c r="X12" s="5">
        <v>288581</v>
      </c>
      <c r="Y12" s="5">
        <v>392233</v>
      </c>
      <c r="Z12" s="5">
        <v>461724</v>
      </c>
      <c r="AA12" s="5">
        <v>508639</v>
      </c>
      <c r="AB12" s="5">
        <v>504678</v>
      </c>
      <c r="AC12" s="5">
        <v>780489</v>
      </c>
      <c r="AD12" s="5">
        <v>942881</v>
      </c>
      <c r="AE12" s="5">
        <v>1138324</v>
      </c>
      <c r="AF12" s="5">
        <v>1622601</v>
      </c>
      <c r="AG12" s="5">
        <v>1689529</v>
      </c>
      <c r="AH12" s="5">
        <v>1971869</v>
      </c>
      <c r="AI12" s="5">
        <v>2321527</v>
      </c>
      <c r="AJ12" s="5">
        <v>2682761</v>
      </c>
      <c r="AK12" s="5">
        <v>3189802</v>
      </c>
      <c r="AL12" s="5">
        <v>3662185</v>
      </c>
      <c r="AM12" s="5">
        <v>4041798</v>
      </c>
      <c r="AN12" s="5">
        <v>4146826</v>
      </c>
      <c r="AO12" s="5">
        <v>4136866</v>
      </c>
      <c r="AP12" s="5">
        <v>3953330</v>
      </c>
      <c r="AQ12" s="5">
        <v>4197345</v>
      </c>
      <c r="AR12" s="5"/>
    </row>
    <row r="13" spans="1:44" ht="12.75">
      <c r="A13" s="1" t="s">
        <v>141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12666</v>
      </c>
      <c r="AC13" s="5">
        <v>16125</v>
      </c>
      <c r="AD13" s="5">
        <v>17332</v>
      </c>
      <c r="AE13" s="5">
        <v>21750</v>
      </c>
      <c r="AF13" s="5">
        <v>24126</v>
      </c>
      <c r="AG13" s="5">
        <v>33319</v>
      </c>
      <c r="AH13" s="5">
        <v>34530</v>
      </c>
      <c r="AI13" s="5">
        <v>37636</v>
      </c>
      <c r="AJ13" s="5">
        <v>38523</v>
      </c>
      <c r="AK13" s="5">
        <v>44442</v>
      </c>
      <c r="AL13" s="5">
        <v>46202</v>
      </c>
      <c r="AM13" s="5">
        <v>50583</v>
      </c>
      <c r="AN13" s="5">
        <v>58388</v>
      </c>
      <c r="AO13" s="5">
        <v>64775</v>
      </c>
      <c r="AP13" s="5">
        <v>67885</v>
      </c>
      <c r="AQ13" s="5">
        <v>71337</v>
      </c>
      <c r="AR13" s="5">
        <v>73231</v>
      </c>
    </row>
    <row r="14" spans="1:44" ht="12.75">
      <c r="A14" s="1" t="s">
        <v>43</v>
      </c>
      <c r="B14" s="5">
        <v>146804</v>
      </c>
      <c r="C14" s="5">
        <v>162816</v>
      </c>
      <c r="D14" s="5">
        <v>187649</v>
      </c>
      <c r="E14" s="5">
        <v>217820</v>
      </c>
      <c r="F14" s="5">
        <v>250250</v>
      </c>
      <c r="G14" s="5">
        <v>265594</v>
      </c>
      <c r="H14" s="5">
        <v>278324</v>
      </c>
      <c r="I14" s="5">
        <v>314483</v>
      </c>
      <c r="J14" s="5">
        <v>364789</v>
      </c>
      <c r="K14" s="5">
        <v>443746</v>
      </c>
      <c r="L14" s="5">
        <v>508164</v>
      </c>
      <c r="M14" s="5">
        <v>599463</v>
      </c>
      <c r="N14" s="5">
        <v>716430</v>
      </c>
      <c r="O14" s="5">
        <v>830652</v>
      </c>
      <c r="P14" s="5">
        <v>917399</v>
      </c>
      <c r="Q14" s="5">
        <v>1049670</v>
      </c>
      <c r="R14" s="5">
        <v>1187620</v>
      </c>
      <c r="S14" s="5">
        <v>1374000</v>
      </c>
      <c r="T14" s="5">
        <v>1669000</v>
      </c>
      <c r="U14" s="5">
        <v>2035000</v>
      </c>
      <c r="V14" s="5">
        <v>2525000</v>
      </c>
      <c r="W14" s="5">
        <v>3077000</v>
      </c>
      <c r="X14" s="5">
        <v>3785000</v>
      </c>
      <c r="Y14" s="5">
        <v>4805000</v>
      </c>
      <c r="Z14" s="5">
        <v>5892000</v>
      </c>
      <c r="AA14" s="5">
        <v>6870000</v>
      </c>
      <c r="AB14" s="5">
        <v>7783960</v>
      </c>
      <c r="AC14" s="5">
        <v>8714885</v>
      </c>
      <c r="AD14" s="5">
        <v>9853206</v>
      </c>
      <c r="AE14" s="5">
        <v>11132374</v>
      </c>
      <c r="AF14" s="5">
        <v>11876164</v>
      </c>
      <c r="AG14" s="5">
        <v>13127377</v>
      </c>
      <c r="AH14" s="5">
        <v>14795934</v>
      </c>
      <c r="AI14" s="5">
        <v>16563263</v>
      </c>
      <c r="AJ14" s="5">
        <v>18533199</v>
      </c>
      <c r="AK14" s="5">
        <v>20905923</v>
      </c>
      <c r="AL14" s="5">
        <v>23977937</v>
      </c>
      <c r="AM14" s="5">
        <v>26792258</v>
      </c>
      <c r="AN14" s="5">
        <v>28946859</v>
      </c>
      <c r="AO14" s="5">
        <v>30060741</v>
      </c>
      <c r="AP14" s="5">
        <v>30780622</v>
      </c>
      <c r="AQ14" s="5">
        <v>32450889</v>
      </c>
      <c r="AR14" s="5">
        <v>34180099</v>
      </c>
    </row>
    <row r="15" spans="1:45" ht="12.75">
      <c r="A15" s="8" t="s">
        <v>142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v>31276</v>
      </c>
      <c r="AI15" s="5">
        <v>34131</v>
      </c>
      <c r="AJ15" s="5">
        <v>29898</v>
      </c>
      <c r="AK15" s="5">
        <v>40375</v>
      </c>
      <c r="AL15" s="5">
        <v>41974</v>
      </c>
      <c r="AM15" s="5">
        <v>46020</v>
      </c>
      <c r="AN15" s="5">
        <v>53474</v>
      </c>
      <c r="AO15" s="5">
        <v>59046</v>
      </c>
      <c r="AP15" s="5">
        <v>61311</v>
      </c>
      <c r="AQ15" s="5">
        <v>64069</v>
      </c>
      <c r="AR15" s="5">
        <v>65676</v>
      </c>
      <c r="AS15" s="9"/>
    </row>
    <row r="16" spans="1:45" ht="12.7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9"/>
    </row>
    <row r="17" spans="1:45" ht="12.75">
      <c r="A17" s="8" t="s">
        <v>269</v>
      </c>
      <c r="B17" s="5">
        <f>B11/166.386</f>
        <v>2143.2572452009185</v>
      </c>
      <c r="C17" s="5">
        <f aca="true" t="shared" si="0" ref="C17:AR17">C11/166.386</f>
        <v>2378.8720204824926</v>
      </c>
      <c r="D17" s="5">
        <f t="shared" si="0"/>
        <v>2727.849698892936</v>
      </c>
      <c r="E17" s="5">
        <f t="shared" si="0"/>
        <v>3188.369213755965</v>
      </c>
      <c r="F17" s="5">
        <f t="shared" si="0"/>
        <v>3678.77706057</v>
      </c>
      <c r="G17" s="5">
        <f t="shared" si="0"/>
        <v>3787.187623958747</v>
      </c>
      <c r="H17" s="5">
        <f t="shared" si="0"/>
        <v>3883.3976416285027</v>
      </c>
      <c r="I17" s="5">
        <f t="shared" si="0"/>
        <v>4396.764150829998</v>
      </c>
      <c r="J17" s="5">
        <f t="shared" si="0"/>
        <v>5093.0246535165215</v>
      </c>
      <c r="K17" s="5">
        <f t="shared" si="0"/>
        <v>6015.2236366040415</v>
      </c>
      <c r="L17" s="5">
        <f t="shared" si="0"/>
        <v>6795.145024220788</v>
      </c>
      <c r="M17" s="5">
        <f t="shared" si="0"/>
        <v>7863.726515452021</v>
      </c>
      <c r="N17" s="5">
        <f t="shared" si="0"/>
        <v>9089.039943264457</v>
      </c>
      <c r="O17" s="5">
        <f t="shared" si="0"/>
        <v>10306.64238577765</v>
      </c>
      <c r="P17" s="5">
        <f t="shared" si="0"/>
        <v>11698.27389323621</v>
      </c>
      <c r="Q17" s="5">
        <f t="shared" si="0"/>
        <v>13320.321421273426</v>
      </c>
      <c r="R17" s="5">
        <f t="shared" si="0"/>
        <v>14720.79381678747</v>
      </c>
      <c r="S17" s="5">
        <f t="shared" si="0"/>
        <v>16688.994266344525</v>
      </c>
      <c r="T17" s="5">
        <f t="shared" si="0"/>
        <v>19556.429026480593</v>
      </c>
      <c r="U17" s="5">
        <f t="shared" si="0"/>
        <v>23481.116199680262</v>
      </c>
      <c r="V17" s="5">
        <f t="shared" si="0"/>
        <v>29073.293426129603</v>
      </c>
      <c r="W17" s="5">
        <f t="shared" si="0"/>
        <v>34275.15536162898</v>
      </c>
      <c r="X17" s="5">
        <f t="shared" si="0"/>
        <v>41353.71365379299</v>
      </c>
      <c r="Y17" s="5">
        <f t="shared" si="0"/>
        <v>52509.64624427536</v>
      </c>
      <c r="Z17" s="5">
        <f t="shared" si="0"/>
        <v>64940.58995348166</v>
      </c>
      <c r="AA17" s="5">
        <f t="shared" si="0"/>
        <v>75724.89271933938</v>
      </c>
      <c r="AB17" s="5">
        <f t="shared" si="0"/>
        <v>87029.37747166229</v>
      </c>
      <c r="AC17" s="5">
        <f t="shared" si="0"/>
        <v>97019.17829625089</v>
      </c>
      <c r="AD17" s="5">
        <f t="shared" si="0"/>
        <v>112377.39353070571</v>
      </c>
      <c r="AE17" s="5">
        <f t="shared" si="0"/>
        <v>127427.67420335846</v>
      </c>
      <c r="AF17" s="5">
        <f t="shared" si="0"/>
        <v>143926.95899895424</v>
      </c>
      <c r="AG17" s="5">
        <f t="shared" si="0"/>
        <v>157582.23648624285</v>
      </c>
      <c r="AH17" s="5">
        <f t="shared" si="0"/>
        <v>177336.36243433942</v>
      </c>
      <c r="AI17" s="5">
        <f t="shared" si="0"/>
        <v>198413.79683386823</v>
      </c>
      <c r="AJ17" s="5">
        <f t="shared" si="0"/>
        <v>221624.66794081233</v>
      </c>
      <c r="AK17" s="5">
        <f t="shared" si="0"/>
        <v>248113.60931809168</v>
      </c>
      <c r="AL17" s="5">
        <f t="shared" si="0"/>
        <v>276816.5049944106</v>
      </c>
      <c r="AM17" s="5">
        <f t="shared" si="0"/>
        <v>303456.12611638</v>
      </c>
      <c r="AN17" s="5">
        <f t="shared" si="0"/>
        <v>324391.4872645535</v>
      </c>
      <c r="AO17" s="5">
        <f t="shared" si="0"/>
        <v>339559.92090680706</v>
      </c>
      <c r="AP17" s="5">
        <f t="shared" si="0"/>
        <v>359258.26091137476</v>
      </c>
      <c r="AQ17" s="5">
        <f t="shared" si="0"/>
        <v>387515.3077782987</v>
      </c>
      <c r="AR17" s="5">
        <f t="shared" si="0"/>
        <v>407915.85830538627</v>
      </c>
      <c r="AS17" s="9"/>
    </row>
    <row r="18" spans="1:45" ht="12.75">
      <c r="A18" s="8" t="s">
        <v>192</v>
      </c>
      <c r="B18" s="5">
        <f>B12/166.386</f>
        <v>27.352060870505934</v>
      </c>
      <c r="C18" s="5">
        <f aca="true" t="shared" si="1" ref="C18:AQ18">C12/166.386</f>
        <v>31.072325796641547</v>
      </c>
      <c r="D18" s="5">
        <f t="shared" si="1"/>
        <v>35.730169605615856</v>
      </c>
      <c r="E18" s="5">
        <f t="shared" si="1"/>
        <v>40.5683170459053</v>
      </c>
      <c r="F18" s="5">
        <f t="shared" si="1"/>
        <v>47.720361088072316</v>
      </c>
      <c r="G18" s="5">
        <f t="shared" si="1"/>
        <v>43.39307393650908</v>
      </c>
      <c r="H18" s="5">
        <f t="shared" si="1"/>
        <v>40.08149724135444</v>
      </c>
      <c r="I18" s="5">
        <f t="shared" si="1"/>
        <v>49.88400466385393</v>
      </c>
      <c r="J18" s="5">
        <f t="shared" si="1"/>
        <v>57.44473693700191</v>
      </c>
      <c r="K18" s="5">
        <f t="shared" si="1"/>
        <v>70.16816318680658</v>
      </c>
      <c r="L18" s="5">
        <f t="shared" si="1"/>
        <v>130.13114084117655</v>
      </c>
      <c r="M18" s="5">
        <f t="shared" si="1"/>
        <v>189.48709627011888</v>
      </c>
      <c r="N18" s="5">
        <f t="shared" si="1"/>
        <v>207.5715504910269</v>
      </c>
      <c r="O18" s="5">
        <f t="shared" si="1"/>
        <v>251.0307357590182</v>
      </c>
      <c r="P18" s="5">
        <f t="shared" si="1"/>
        <v>239.08862524491244</v>
      </c>
      <c r="Q18" s="5">
        <f t="shared" si="1"/>
        <v>288.5278809515224</v>
      </c>
      <c r="R18" s="5">
        <f t="shared" si="1"/>
        <v>340.75583282247305</v>
      </c>
      <c r="S18" s="5">
        <f t="shared" si="1"/>
        <v>477.023307249408</v>
      </c>
      <c r="T18" s="5">
        <f t="shared" si="1"/>
        <v>605.4535838351785</v>
      </c>
      <c r="U18" s="5">
        <f t="shared" si="1"/>
        <v>840.8760352433499</v>
      </c>
      <c r="V18" s="5">
        <f t="shared" si="1"/>
        <v>1102.8632216652843</v>
      </c>
      <c r="W18" s="5">
        <f t="shared" si="1"/>
        <v>1357.1153823037996</v>
      </c>
      <c r="X18" s="5">
        <f t="shared" si="1"/>
        <v>1734.406740951763</v>
      </c>
      <c r="Y18" s="5">
        <f t="shared" si="1"/>
        <v>2357.367807387641</v>
      </c>
      <c r="Z18" s="5">
        <f t="shared" si="1"/>
        <v>2775.017128844975</v>
      </c>
      <c r="AA18" s="5">
        <f t="shared" si="1"/>
        <v>3056.9819576166265</v>
      </c>
      <c r="AB18" s="5">
        <f t="shared" si="1"/>
        <v>3033.175868161985</v>
      </c>
      <c r="AC18" s="5">
        <f t="shared" si="1"/>
        <v>4690.833363383938</v>
      </c>
      <c r="AD18" s="5">
        <f t="shared" si="1"/>
        <v>5666.8289399348505</v>
      </c>
      <c r="AE18" s="5">
        <f t="shared" si="1"/>
        <v>6841.465027105646</v>
      </c>
      <c r="AF18" s="5">
        <f t="shared" si="1"/>
        <v>9752.028415852295</v>
      </c>
      <c r="AG18" s="5">
        <f t="shared" si="1"/>
        <v>10154.273797074273</v>
      </c>
      <c r="AH18" s="5">
        <f t="shared" si="1"/>
        <v>11851.171372591445</v>
      </c>
      <c r="AI18" s="5">
        <f t="shared" si="1"/>
        <v>13952.65827653769</v>
      </c>
      <c r="AJ18" s="5">
        <f t="shared" si="1"/>
        <v>16123.718341687401</v>
      </c>
      <c r="AK18" s="5">
        <f t="shared" si="1"/>
        <v>19171.096125875974</v>
      </c>
      <c r="AL18" s="5">
        <f t="shared" si="1"/>
        <v>22010.175134927216</v>
      </c>
      <c r="AM18" s="5">
        <f t="shared" si="1"/>
        <v>24291.695214741627</v>
      </c>
      <c r="AN18" s="5">
        <f t="shared" si="1"/>
        <v>24922.926207733824</v>
      </c>
      <c r="AO18" s="5">
        <f t="shared" si="1"/>
        <v>24863.0654021372</v>
      </c>
      <c r="AP18" s="5">
        <f t="shared" si="1"/>
        <v>23759.991826235382</v>
      </c>
      <c r="AQ18" s="5">
        <f t="shared" si="1"/>
        <v>25226.55151274747</v>
      </c>
      <c r="AR18" s="5"/>
      <c r="AS18" s="9"/>
    </row>
    <row r="19" ht="12.75">
      <c r="A19" s="1"/>
    </row>
    <row r="20" ht="12.75">
      <c r="B20" t="s">
        <v>214</v>
      </c>
    </row>
    <row r="22" spans="2:44" ht="12.75">
      <c r="B22" s="4">
        <v>1954</v>
      </c>
      <c r="C22" s="4">
        <v>1955</v>
      </c>
      <c r="D22" s="4">
        <v>1956</v>
      </c>
      <c r="E22" s="4">
        <v>1957</v>
      </c>
      <c r="F22" s="4">
        <v>1958</v>
      </c>
      <c r="G22" s="4">
        <v>1959</v>
      </c>
      <c r="H22" s="4">
        <v>1960</v>
      </c>
      <c r="I22" s="4">
        <v>1961</v>
      </c>
      <c r="J22" s="4">
        <v>1962</v>
      </c>
      <c r="K22" s="4">
        <v>1963</v>
      </c>
      <c r="L22" s="4">
        <v>1964</v>
      </c>
      <c r="M22" s="4">
        <v>1965</v>
      </c>
      <c r="N22" s="4">
        <v>1966</v>
      </c>
      <c r="O22" s="4">
        <v>1967</v>
      </c>
      <c r="P22" s="4">
        <v>1968</v>
      </c>
      <c r="Q22" s="4">
        <v>1969</v>
      </c>
      <c r="R22" s="4">
        <v>1970</v>
      </c>
      <c r="S22" s="4">
        <v>1971</v>
      </c>
      <c r="T22" s="4">
        <v>1972</v>
      </c>
      <c r="U22" s="4">
        <v>1973</v>
      </c>
      <c r="V22" s="4">
        <v>1974</v>
      </c>
      <c r="W22" s="4">
        <v>1975</v>
      </c>
      <c r="X22" s="4">
        <v>1976</v>
      </c>
      <c r="Y22" s="4">
        <v>1977</v>
      </c>
      <c r="Z22" s="4">
        <v>1978</v>
      </c>
      <c r="AA22" s="4">
        <v>1979</v>
      </c>
      <c r="AB22" s="4">
        <v>1980</v>
      </c>
      <c r="AC22" s="4">
        <v>1981</v>
      </c>
      <c r="AD22" s="4">
        <v>1982</v>
      </c>
      <c r="AE22" s="4">
        <v>1983</v>
      </c>
      <c r="AF22" s="4">
        <v>1984</v>
      </c>
      <c r="AG22" s="4">
        <v>1985</v>
      </c>
      <c r="AH22" s="4">
        <v>1986</v>
      </c>
      <c r="AI22" s="4">
        <v>1987</v>
      </c>
      <c r="AJ22" s="4">
        <v>1988</v>
      </c>
      <c r="AK22" s="4">
        <v>1989</v>
      </c>
      <c r="AL22" s="4">
        <v>1990</v>
      </c>
      <c r="AM22" s="4">
        <v>1991</v>
      </c>
      <c r="AN22" s="4">
        <v>1992</v>
      </c>
      <c r="AO22" s="4">
        <v>1993</v>
      </c>
      <c r="AP22" s="4">
        <v>1994</v>
      </c>
      <c r="AQ22" s="4">
        <v>1995</v>
      </c>
      <c r="AR22" s="4">
        <v>1996</v>
      </c>
    </row>
    <row r="23" spans="1:44" ht="12.75">
      <c r="A23" s="1" t="s">
        <v>375</v>
      </c>
      <c r="B23" s="5">
        <v>8209233</v>
      </c>
      <c r="C23" s="5">
        <v>8663740</v>
      </c>
      <c r="D23" s="5">
        <v>9305890</v>
      </c>
      <c r="E23" s="5">
        <v>9692261</v>
      </c>
      <c r="F23" s="5">
        <v>10103677</v>
      </c>
      <c r="G23" s="5">
        <v>9917915</v>
      </c>
      <c r="H23" s="5">
        <v>9993771</v>
      </c>
      <c r="I23" s="5">
        <v>11246785</v>
      </c>
      <c r="J23" s="5">
        <v>12372140</v>
      </c>
      <c r="K23" s="5">
        <v>13541639</v>
      </c>
      <c r="L23" s="5">
        <v>14255234</v>
      </c>
      <c r="M23" s="5">
        <v>15146669</v>
      </c>
      <c r="N23" s="5">
        <v>16244187</v>
      </c>
      <c r="O23" s="5">
        <v>16949235</v>
      </c>
      <c r="P23" s="5">
        <v>18067357</v>
      </c>
      <c r="Q23" s="5">
        <v>19676720</v>
      </c>
      <c r="R23" s="5">
        <v>20512121</v>
      </c>
      <c r="S23" s="5">
        <v>21465753</v>
      </c>
      <c r="T23" s="5">
        <v>23215030</v>
      </c>
      <c r="U23" s="5">
        <v>25023181</v>
      </c>
      <c r="V23" s="5">
        <v>26429127</v>
      </c>
      <c r="W23" s="5">
        <v>26572397</v>
      </c>
      <c r="X23" s="5">
        <v>27450289</v>
      </c>
      <c r="Y23" s="5">
        <v>28229612</v>
      </c>
      <c r="Z23" s="5">
        <v>28642478</v>
      </c>
      <c r="AA23" s="5">
        <v>28654512</v>
      </c>
      <c r="AB23" s="5">
        <v>29027187</v>
      </c>
      <c r="AC23" s="5">
        <v>28975987</v>
      </c>
      <c r="AD23" s="5">
        <v>29429760</v>
      </c>
      <c r="AE23" s="5">
        <v>30082958</v>
      </c>
      <c r="AF23" s="5">
        <v>30524354</v>
      </c>
      <c r="AG23" s="5">
        <v>31321697</v>
      </c>
      <c r="AH23" s="5">
        <v>32323992</v>
      </c>
      <c r="AI23" s="5">
        <v>34147515</v>
      </c>
      <c r="AJ23" s="5">
        <v>35910027</v>
      </c>
      <c r="AK23" s="5">
        <v>37611409</v>
      </c>
      <c r="AL23" s="5">
        <v>39018297</v>
      </c>
      <c r="AM23" s="5">
        <v>39903175</v>
      </c>
      <c r="AN23" s="5">
        <v>40177443</v>
      </c>
      <c r="AO23" s="5">
        <v>39710033</v>
      </c>
      <c r="AP23" s="5">
        <v>40604007</v>
      </c>
      <c r="AQ23" s="5">
        <v>41706926</v>
      </c>
      <c r="AR23" s="5">
        <v>42715349</v>
      </c>
    </row>
    <row r="24" spans="1:44" ht="12.75">
      <c r="A24" s="1" t="s">
        <v>168</v>
      </c>
      <c r="B24" s="5">
        <v>7974811</v>
      </c>
      <c r="C24" s="5">
        <v>8329042</v>
      </c>
      <c r="D24" s="5">
        <v>8991835</v>
      </c>
      <c r="E24" s="5">
        <v>9271318</v>
      </c>
      <c r="F24" s="5">
        <v>9798929</v>
      </c>
      <c r="G24" s="5">
        <v>9587109</v>
      </c>
      <c r="H24" s="5">
        <v>9674877</v>
      </c>
      <c r="I24" s="5">
        <v>10765275</v>
      </c>
      <c r="J24" s="5">
        <v>11803876</v>
      </c>
      <c r="K24" s="5">
        <v>12924870</v>
      </c>
      <c r="L24" s="5">
        <v>13775523</v>
      </c>
      <c r="M24" s="5">
        <v>14612074</v>
      </c>
      <c r="N24" s="5">
        <v>15623518</v>
      </c>
      <c r="O24" s="5">
        <v>16317252</v>
      </c>
      <c r="P24" s="5">
        <v>17382362</v>
      </c>
      <c r="Q24" s="5">
        <v>18906168</v>
      </c>
      <c r="R24" s="5">
        <v>19707034</v>
      </c>
      <c r="S24" s="5">
        <v>20646686</v>
      </c>
      <c r="T24" s="5">
        <v>22277388</v>
      </c>
      <c r="U24" s="5">
        <v>24004796</v>
      </c>
      <c r="V24" s="5">
        <v>25265924</v>
      </c>
      <c r="W24" s="5">
        <v>25365335</v>
      </c>
      <c r="X24" s="5">
        <v>26148366</v>
      </c>
      <c r="Y24" s="5">
        <v>26932077</v>
      </c>
      <c r="Z24" s="5">
        <v>27340251</v>
      </c>
      <c r="AA24" s="5">
        <v>27293493</v>
      </c>
      <c r="AB24" s="5">
        <v>27556581</v>
      </c>
      <c r="AC24" s="5">
        <v>27496645</v>
      </c>
      <c r="AD24" s="5">
        <v>27825850</v>
      </c>
      <c r="AE24" s="5">
        <v>28443672</v>
      </c>
      <c r="AF24" s="5">
        <v>28818099</v>
      </c>
      <c r="AG24" s="5">
        <v>29572225</v>
      </c>
      <c r="AH24" s="5">
        <v>30527043</v>
      </c>
      <c r="AI24" s="5">
        <v>32151593</v>
      </c>
      <c r="AJ24" s="5">
        <v>33750800</v>
      </c>
      <c r="AK24" s="5">
        <v>35303649</v>
      </c>
      <c r="AL24" s="5">
        <v>36658195</v>
      </c>
      <c r="AM24" s="5">
        <v>37458924</v>
      </c>
      <c r="AN24" s="5">
        <v>37701134</v>
      </c>
      <c r="AO24" s="5">
        <v>37370313</v>
      </c>
      <c r="AP24" s="5">
        <v>38241576</v>
      </c>
      <c r="AQ24" s="5">
        <v>39319431</v>
      </c>
      <c r="AR24" s="5">
        <v>40304305</v>
      </c>
    </row>
    <row r="25" spans="1:44" ht="12.75">
      <c r="A25" s="1" t="s">
        <v>170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75">
      <c r="A26" s="1" t="s">
        <v>173</v>
      </c>
      <c r="B26" s="5">
        <v>470331</v>
      </c>
      <c r="C26" s="5">
        <v>511208</v>
      </c>
      <c r="D26" s="5">
        <v>541574</v>
      </c>
      <c r="E26" s="5">
        <v>548142</v>
      </c>
      <c r="F26" s="5">
        <v>573537</v>
      </c>
      <c r="G26" s="5">
        <v>490894</v>
      </c>
      <c r="H26" s="5">
        <v>453523</v>
      </c>
      <c r="I26" s="5">
        <v>551963</v>
      </c>
      <c r="J26" s="5">
        <v>596833</v>
      </c>
      <c r="K26" s="5">
        <v>635123</v>
      </c>
      <c r="L26" s="5">
        <v>1155850</v>
      </c>
      <c r="M26" s="5">
        <v>1152251</v>
      </c>
      <c r="N26" s="5">
        <v>1174020</v>
      </c>
      <c r="O26" s="5">
        <v>1199892</v>
      </c>
      <c r="P26" s="5">
        <v>1062088</v>
      </c>
      <c r="Q26" s="5">
        <v>1085884</v>
      </c>
      <c r="R26" s="5">
        <v>1123379</v>
      </c>
      <c r="S26" s="5">
        <v>1269703</v>
      </c>
      <c r="T26" s="5">
        <v>1386118</v>
      </c>
      <c r="U26" s="5">
        <v>1454436</v>
      </c>
      <c r="V26" s="5">
        <v>1569492</v>
      </c>
      <c r="W26" s="5">
        <v>1620661</v>
      </c>
      <c r="X26" s="5">
        <v>1608256</v>
      </c>
      <c r="Y26" s="5">
        <v>1805373</v>
      </c>
      <c r="Z26" s="5">
        <v>1750894</v>
      </c>
      <c r="AA26" s="5">
        <v>1800768</v>
      </c>
      <c r="AB26" s="5">
        <v>1608924</v>
      </c>
      <c r="AC26" s="5">
        <v>1616303</v>
      </c>
      <c r="AD26" s="5">
        <v>1668575</v>
      </c>
      <c r="AE26" s="5">
        <v>1721325</v>
      </c>
      <c r="AF26" s="5">
        <v>1729831</v>
      </c>
      <c r="AG26" s="5">
        <v>1765372</v>
      </c>
      <c r="AH26" s="5">
        <v>1971869</v>
      </c>
      <c r="AI26" s="5">
        <v>2159197</v>
      </c>
      <c r="AJ26" s="5">
        <v>2311843</v>
      </c>
      <c r="AK26" s="5">
        <v>2521758</v>
      </c>
      <c r="AL26" s="5">
        <v>2652991</v>
      </c>
      <c r="AM26" s="5">
        <v>2657705</v>
      </c>
      <c r="AN26" s="5">
        <v>2464539</v>
      </c>
      <c r="AO26" s="5">
        <v>2276710</v>
      </c>
      <c r="AP26" s="5">
        <v>2065213</v>
      </c>
      <c r="AQ26" s="5">
        <v>2086286</v>
      </c>
      <c r="AR26" s="5"/>
    </row>
    <row r="27" ht="12.75">
      <c r="A27" s="1" t="s">
        <v>141</v>
      </c>
    </row>
    <row r="29" ht="12.75">
      <c r="A29" s="1" t="s">
        <v>270</v>
      </c>
    </row>
    <row r="30" spans="1:42" ht="12.75">
      <c r="A30" s="1" t="s">
        <v>193</v>
      </c>
      <c r="B30">
        <f>B10/B24</f>
        <v>0.045829675461901226</v>
      </c>
      <c r="C30">
        <f aca="true" t="shared" si="2" ref="C30:AP30">C10/C24</f>
        <v>0.0487451017776114</v>
      </c>
      <c r="D30">
        <f t="shared" si="2"/>
        <v>0.05177886382479216</v>
      </c>
      <c r="E30">
        <f t="shared" si="2"/>
        <v>0.05871581580957529</v>
      </c>
      <c r="F30">
        <f t="shared" si="2"/>
        <v>0.06423048886260938</v>
      </c>
      <c r="G30">
        <f t="shared" si="2"/>
        <v>0.06777851383560989</v>
      </c>
      <c r="H30">
        <f t="shared" si="2"/>
        <v>0.06901844850327296</v>
      </c>
      <c r="I30">
        <f t="shared" si="2"/>
        <v>0.07025765714298984</v>
      </c>
      <c r="J30">
        <f t="shared" si="2"/>
        <v>0.07427102758449852</v>
      </c>
      <c r="K30">
        <f t="shared" si="2"/>
        <v>0.08006440296884998</v>
      </c>
      <c r="L30">
        <f t="shared" si="2"/>
        <v>0.08465079692437086</v>
      </c>
      <c r="M30">
        <f t="shared" si="2"/>
        <v>0.09233487320143602</v>
      </c>
      <c r="N30">
        <f t="shared" si="2"/>
        <v>0.09987180864130601</v>
      </c>
      <c r="O30">
        <f t="shared" si="2"/>
        <v>0.1084578457205907</v>
      </c>
      <c r="P30">
        <f t="shared" si="2"/>
        <v>0.11521489427041043</v>
      </c>
      <c r="Q30">
        <f t="shared" si="2"/>
        <v>0.12104568202292501</v>
      </c>
      <c r="R30">
        <f t="shared" si="2"/>
        <v>0.12810075833836793</v>
      </c>
      <c r="S30">
        <f t="shared" si="2"/>
        <v>0.13822324803118524</v>
      </c>
      <c r="T30">
        <f t="shared" si="2"/>
        <v>0.15012406301851905</v>
      </c>
      <c r="U30">
        <f t="shared" si="2"/>
        <v>0.16769769674360074</v>
      </c>
      <c r="V30">
        <f t="shared" si="2"/>
        <v>0.19593568000916967</v>
      </c>
      <c r="W30">
        <f t="shared" si="2"/>
        <v>0.22957252486513582</v>
      </c>
      <c r="X30">
        <f t="shared" si="2"/>
        <v>0.26820203602779613</v>
      </c>
      <c r="Y30">
        <f t="shared" si="2"/>
        <v>0.3297894551541643</v>
      </c>
      <c r="Z30">
        <f t="shared" si="2"/>
        <v>0.3978008102412813</v>
      </c>
      <c r="AA30">
        <f t="shared" si="2"/>
        <v>0.4654731440933559</v>
      </c>
      <c r="AB30">
        <f t="shared" si="2"/>
        <v>0.5301775281919046</v>
      </c>
      <c r="AC30">
        <f t="shared" si="2"/>
        <v>0.5962766730268365</v>
      </c>
      <c r="AD30">
        <f t="shared" si="2"/>
        <v>0.6776200187954725</v>
      </c>
      <c r="AE30">
        <f t="shared" si="2"/>
        <v>0.7553333479587305</v>
      </c>
      <c r="AF30">
        <f t="shared" si="2"/>
        <v>0.8419100788015198</v>
      </c>
      <c r="AG30">
        <f t="shared" si="2"/>
        <v>0.9053583895023117</v>
      </c>
      <c r="AH30">
        <f t="shared" si="2"/>
        <v>1</v>
      </c>
      <c r="AI30">
        <f t="shared" si="2"/>
        <v>1.0522372250731091</v>
      </c>
      <c r="AJ30">
        <f t="shared" si="2"/>
        <v>1.112082972848051</v>
      </c>
      <c r="AK30">
        <f t="shared" si="2"/>
        <v>1.1907701665626689</v>
      </c>
      <c r="AL30">
        <f t="shared" si="2"/>
        <v>1.282212258404976</v>
      </c>
      <c r="AM30">
        <f t="shared" si="2"/>
        <v>1.3753762921753971</v>
      </c>
      <c r="AN30">
        <f t="shared" si="2"/>
        <v>1.4650387704518384</v>
      </c>
      <c r="AO30">
        <f t="shared" si="2"/>
        <v>1.5383524885114022</v>
      </c>
      <c r="AP30">
        <f t="shared" si="2"/>
        <v>1.5937353366398916</v>
      </c>
    </row>
    <row r="32" ht="12.75">
      <c r="B32" s="6" t="s">
        <v>113</v>
      </c>
    </row>
    <row r="33" ht="12.75">
      <c r="B33" s="7" t="s">
        <v>215</v>
      </c>
    </row>
    <row r="35" spans="1:45" ht="12.75">
      <c r="A35" t="s">
        <v>377</v>
      </c>
      <c r="B35" s="4">
        <v>1954</v>
      </c>
      <c r="C35" s="4">
        <v>1955</v>
      </c>
      <c r="D35" s="4">
        <v>1956</v>
      </c>
      <c r="E35" s="4">
        <v>1957</v>
      </c>
      <c r="F35" s="4">
        <v>1958</v>
      </c>
      <c r="G35" s="4">
        <v>1959</v>
      </c>
      <c r="H35" s="4">
        <v>1960</v>
      </c>
      <c r="I35" s="4">
        <v>1961</v>
      </c>
      <c r="J35" s="4">
        <v>1962</v>
      </c>
      <c r="K35" s="4">
        <v>1963</v>
      </c>
      <c r="L35" s="4">
        <v>1964</v>
      </c>
      <c r="M35" s="4">
        <v>1965</v>
      </c>
      <c r="N35" s="4">
        <v>1966</v>
      </c>
      <c r="O35" s="4">
        <v>1967</v>
      </c>
      <c r="P35" s="4">
        <v>1968</v>
      </c>
      <c r="Q35" s="4">
        <v>1969</v>
      </c>
      <c r="R35" s="4">
        <v>1970</v>
      </c>
      <c r="S35" s="4">
        <v>1971</v>
      </c>
      <c r="T35" s="4">
        <v>1972</v>
      </c>
      <c r="U35" s="4">
        <v>1973</v>
      </c>
      <c r="V35" s="4">
        <v>1974</v>
      </c>
      <c r="W35" s="4">
        <v>1975</v>
      </c>
      <c r="X35" s="4">
        <v>1976</v>
      </c>
      <c r="Y35" s="4">
        <v>1977</v>
      </c>
      <c r="Z35" s="4">
        <v>1978</v>
      </c>
      <c r="AA35" s="4">
        <v>1979</v>
      </c>
      <c r="AB35" s="4">
        <v>1980</v>
      </c>
      <c r="AC35" s="4">
        <v>1981</v>
      </c>
      <c r="AD35" s="4">
        <v>1982</v>
      </c>
      <c r="AE35" s="4">
        <v>1983</v>
      </c>
      <c r="AF35" s="4">
        <v>1984</v>
      </c>
      <c r="AG35" s="4">
        <v>1985</v>
      </c>
      <c r="AH35" s="4">
        <v>1986</v>
      </c>
      <c r="AI35" s="4">
        <v>1987</v>
      </c>
      <c r="AJ35" s="4">
        <v>1988</v>
      </c>
      <c r="AK35" s="4">
        <v>1989</v>
      </c>
      <c r="AL35" s="4">
        <v>1990</v>
      </c>
      <c r="AM35" s="4">
        <v>1991</v>
      </c>
      <c r="AN35" s="4">
        <v>1992</v>
      </c>
      <c r="AO35" s="4">
        <v>1993</v>
      </c>
      <c r="AP35" s="4">
        <v>1994</v>
      </c>
      <c r="AQ35" s="4">
        <v>1995</v>
      </c>
      <c r="AR35" s="4">
        <v>1996</v>
      </c>
      <c r="AS35" s="4">
        <v>1997</v>
      </c>
    </row>
    <row r="36" spans="1:45" ht="12.75">
      <c r="A36" t="s">
        <v>250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12509</v>
      </c>
      <c r="T36" s="5">
        <v>12642</v>
      </c>
      <c r="U36" s="5">
        <v>12952</v>
      </c>
      <c r="V36" s="5">
        <v>13019</v>
      </c>
      <c r="W36" s="5">
        <v>12789</v>
      </c>
      <c r="X36" s="5">
        <v>12653</v>
      </c>
      <c r="Y36" s="5">
        <v>12551</v>
      </c>
      <c r="Z36" s="5">
        <v>12215</v>
      </c>
      <c r="AA36" s="5">
        <v>11953</v>
      </c>
      <c r="AB36" s="5">
        <v>11683</v>
      </c>
      <c r="AC36" s="5">
        <v>11377</v>
      </c>
      <c r="AD36" s="5">
        <v>11272</v>
      </c>
      <c r="AE36" s="5">
        <v>11219</v>
      </c>
      <c r="AF36" s="5">
        <v>10951</v>
      </c>
      <c r="AG36" s="5">
        <v>11142</v>
      </c>
      <c r="AH36" s="5">
        <v>11298</v>
      </c>
      <c r="AI36" s="5">
        <v>11808</v>
      </c>
      <c r="AJ36" s="5">
        <v>12205</v>
      </c>
      <c r="AK36" s="5">
        <v>12624</v>
      </c>
      <c r="AL36" s="5">
        <v>13078</v>
      </c>
      <c r="AM36" s="5">
        <v>13203</v>
      </c>
      <c r="AN36" s="5">
        <v>12998</v>
      </c>
      <c r="AO36" s="5">
        <v>12616</v>
      </c>
      <c r="AP36" s="5">
        <v>12553</v>
      </c>
      <c r="AQ36" s="5">
        <v>12781</v>
      </c>
      <c r="AR36" s="5">
        <v>12975</v>
      </c>
      <c r="AS36" s="5">
        <v>13327</v>
      </c>
    </row>
    <row r="37" spans="1:45" ht="12.75">
      <c r="A37" t="s">
        <v>216</v>
      </c>
      <c r="B37" s="5">
        <v>11297</v>
      </c>
      <c r="C37" s="5">
        <v>11484</v>
      </c>
      <c r="D37" s="5">
        <v>11659</v>
      </c>
      <c r="E37" s="5">
        <v>11842</v>
      </c>
      <c r="F37" s="5">
        <v>12064</v>
      </c>
      <c r="G37" s="5">
        <v>11929</v>
      </c>
      <c r="H37" s="5">
        <v>11765</v>
      </c>
      <c r="I37" s="5">
        <v>11790</v>
      </c>
      <c r="J37" s="5">
        <v>11892</v>
      </c>
      <c r="K37" s="5">
        <v>11955</v>
      </c>
      <c r="L37" s="5">
        <v>12018</v>
      </c>
      <c r="M37" s="5">
        <v>12078</v>
      </c>
      <c r="N37" s="5">
        <v>12136</v>
      </c>
      <c r="O37" s="5">
        <v>12234</v>
      </c>
      <c r="P37" s="5">
        <v>12337</v>
      </c>
      <c r="Q37" s="5">
        <v>12442</v>
      </c>
      <c r="R37" s="5">
        <v>12525</v>
      </c>
      <c r="S37" s="10">
        <v>12590</v>
      </c>
      <c r="T37" s="5">
        <v>12642</v>
      </c>
      <c r="U37" s="5">
        <v>12952</v>
      </c>
      <c r="V37" s="5">
        <v>13019</v>
      </c>
      <c r="W37" s="5">
        <v>12789</v>
      </c>
      <c r="X37" s="5">
        <v>12653</v>
      </c>
      <c r="Y37" s="5">
        <v>12551</v>
      </c>
      <c r="Z37" s="5">
        <v>12215</v>
      </c>
      <c r="AA37" s="5">
        <v>11953</v>
      </c>
      <c r="AB37" s="5">
        <v>11683</v>
      </c>
      <c r="AC37" s="5">
        <v>11377</v>
      </c>
      <c r="AD37" s="5">
        <v>11272</v>
      </c>
      <c r="AE37" s="5">
        <v>11219</v>
      </c>
      <c r="AF37" s="5">
        <v>10951</v>
      </c>
      <c r="AG37" s="5">
        <v>11142</v>
      </c>
      <c r="AH37" s="5">
        <v>11298</v>
      </c>
      <c r="AI37" s="5">
        <v>11808</v>
      </c>
      <c r="AJ37" s="5">
        <v>12205</v>
      </c>
      <c r="AK37" s="5">
        <v>12624</v>
      </c>
      <c r="AL37" s="5">
        <v>13078</v>
      </c>
      <c r="AM37" s="5">
        <v>13203</v>
      </c>
      <c r="AN37" s="5">
        <v>12998</v>
      </c>
      <c r="AO37" s="5">
        <v>12616</v>
      </c>
      <c r="AP37" s="5">
        <v>12553</v>
      </c>
      <c r="AQ37" s="5"/>
      <c r="AR37" s="5"/>
      <c r="AS37" s="5"/>
    </row>
    <row r="38" spans="1:45" ht="12.75">
      <c r="A38" s="11" t="s">
        <v>217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0"/>
      <c r="T38" s="5"/>
      <c r="U38" s="5"/>
      <c r="V38" s="5"/>
      <c r="W38" s="5"/>
      <c r="X38" s="5"/>
      <c r="Y38" s="5"/>
      <c r="Z38" s="5"/>
      <c r="AA38" s="5"/>
      <c r="AB38" s="5">
        <v>4.4</v>
      </c>
      <c r="AC38" s="5">
        <v>5.2</v>
      </c>
      <c r="AD38" s="5">
        <v>4.9</v>
      </c>
      <c r="AE38" s="5">
        <v>5.2</v>
      </c>
      <c r="AF38" s="5">
        <v>5.2</v>
      </c>
      <c r="AG38" s="5">
        <v>6.3</v>
      </c>
      <c r="AH38" s="5">
        <v>6.599999999998545</v>
      </c>
      <c r="AI38" s="5">
        <v>6.400000000001455</v>
      </c>
      <c r="AJ38" s="5">
        <v>7.000000000001819</v>
      </c>
      <c r="AK38" s="5">
        <v>6.999999999998181</v>
      </c>
      <c r="AL38" s="5">
        <v>6.899999999997817</v>
      </c>
      <c r="AM38" s="5">
        <v>7</v>
      </c>
      <c r="AN38" s="5">
        <v>7</v>
      </c>
      <c r="AO38" s="5">
        <v>7.299999999997453</v>
      </c>
      <c r="AP38" s="5">
        <v>7.500000000001819</v>
      </c>
      <c r="AQ38" s="5">
        <v>7.799999999999272</v>
      </c>
      <c r="AR38" s="5">
        <v>8.000000000003638</v>
      </c>
      <c r="AS38" s="5"/>
    </row>
    <row r="39" spans="1:19" ht="12.75">
      <c r="A39" t="s">
        <v>379</v>
      </c>
      <c r="S39" t="s">
        <v>380</v>
      </c>
    </row>
    <row r="40" spans="1:45" ht="12.75">
      <c r="A40" t="s">
        <v>381</v>
      </c>
      <c r="B40" s="5">
        <v>6015</v>
      </c>
      <c r="C40" s="5">
        <v>6115</v>
      </c>
      <c r="D40" s="5">
        <v>6218</v>
      </c>
      <c r="E40" s="5">
        <v>6347</v>
      </c>
      <c r="F40" s="5">
        <v>6506</v>
      </c>
      <c r="G40" s="5">
        <v>6538</v>
      </c>
      <c r="H40" s="5">
        <v>6641</v>
      </c>
      <c r="I40" s="5">
        <v>6743</v>
      </c>
      <c r="J40" s="5">
        <v>6881</v>
      </c>
      <c r="K40" s="5">
        <v>6998</v>
      </c>
      <c r="L40" s="5">
        <v>7141</v>
      </c>
      <c r="M40" s="5">
        <v>7288</v>
      </c>
      <c r="N40" s="5">
        <v>7379</v>
      </c>
      <c r="O40" s="5">
        <v>7460</v>
      </c>
      <c r="P40" s="5">
        <v>7572</v>
      </c>
      <c r="Q40" s="5">
        <v>7750</v>
      </c>
      <c r="R40" s="5">
        <v>8014</v>
      </c>
      <c r="S40" s="5">
        <v>8172</v>
      </c>
      <c r="T40" s="5">
        <v>8458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2.75">
      <c r="A41" t="s">
        <v>382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8172</v>
      </c>
      <c r="T41" s="5">
        <v>8458</v>
      </c>
      <c r="U41" s="5">
        <v>8738</v>
      </c>
      <c r="V41" s="5">
        <v>8862</v>
      </c>
      <c r="W41" s="5">
        <v>8962</v>
      </c>
      <c r="X41" s="5">
        <v>8867</v>
      </c>
      <c r="Y41" s="5">
        <v>8844</v>
      </c>
      <c r="Z41" s="5">
        <v>8614</v>
      </c>
      <c r="AA41" s="5">
        <v>8384</v>
      </c>
      <c r="AB41" s="5">
        <v>8267</v>
      </c>
      <c r="AC41" s="5">
        <v>8027</v>
      </c>
      <c r="AD41" s="5">
        <v>7983</v>
      </c>
      <c r="AE41" s="5">
        <v>7927</v>
      </c>
      <c r="AF41" s="5">
        <v>7689</v>
      </c>
      <c r="AG41" s="5">
        <v>7745</v>
      </c>
      <c r="AH41" s="5">
        <v>7998</v>
      </c>
      <c r="AI41" s="5">
        <v>8380</v>
      </c>
      <c r="AJ41" s="5">
        <v>8730</v>
      </c>
      <c r="AK41" s="5">
        <v>9212</v>
      </c>
      <c r="AL41" s="5">
        <v>9650</v>
      </c>
      <c r="AM41" s="5">
        <v>9844</v>
      </c>
      <c r="AN41" s="5">
        <v>9633</v>
      </c>
      <c r="AO41" s="5">
        <v>9367</v>
      </c>
      <c r="AP41" s="5">
        <v>9332</v>
      </c>
      <c r="AQ41" s="5">
        <v>9556</v>
      </c>
      <c r="AR41" s="5">
        <v>9692</v>
      </c>
      <c r="AS41" s="5">
        <v>10065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W40"/>
  <sheetViews>
    <sheetView zoomScale="125" zoomScaleNormal="125" workbookViewId="0" topLeftCell="A4">
      <pane xSplit="13000" topLeftCell="AS1" activePane="topLeft" state="split"/>
      <selection pane="topLeft" activeCell="B34" sqref="B34"/>
      <selection pane="topRight" activeCell="AU39" sqref="AU39"/>
    </sheetView>
  </sheetViews>
  <sheetFormatPr defaultColWidth="11.00390625" defaultRowHeight="12.75"/>
  <cols>
    <col min="1" max="1" width="10.125" style="0" customWidth="1"/>
    <col min="2" max="2" width="17.25390625" style="0" customWidth="1"/>
  </cols>
  <sheetData>
    <row r="2" ht="12.75">
      <c r="B2" s="2" t="s">
        <v>23</v>
      </c>
    </row>
    <row r="3" ht="12.75">
      <c r="B3" t="s">
        <v>284</v>
      </c>
    </row>
    <row r="6" ht="12.75">
      <c r="B6" t="s">
        <v>383</v>
      </c>
    </row>
    <row r="7" ht="12.75">
      <c r="B7" t="s">
        <v>376</v>
      </c>
    </row>
    <row r="8" spans="3:13" ht="12.75">
      <c r="C8">
        <v>1955</v>
      </c>
      <c r="D8">
        <v>1957</v>
      </c>
      <c r="E8">
        <v>1960</v>
      </c>
      <c r="F8">
        <v>1962</v>
      </c>
      <c r="G8">
        <v>1964</v>
      </c>
      <c r="H8">
        <v>1967</v>
      </c>
      <c r="I8">
        <v>1969</v>
      </c>
      <c r="J8">
        <v>1971</v>
      </c>
      <c r="K8">
        <v>1973</v>
      </c>
      <c r="L8">
        <v>1975</v>
      </c>
      <c r="M8">
        <v>1977</v>
      </c>
    </row>
    <row r="9" spans="1:13" ht="12.75">
      <c r="A9" s="1" t="s">
        <v>50</v>
      </c>
      <c r="B9" t="s">
        <v>385</v>
      </c>
      <c r="C9" s="5">
        <v>11798.073</v>
      </c>
      <c r="D9" s="5">
        <v>12028.115</v>
      </c>
      <c r="E9" s="5">
        <v>12082.266</v>
      </c>
      <c r="F9" s="5">
        <v>12260.966</v>
      </c>
      <c r="G9" s="5">
        <v>12392.863</v>
      </c>
      <c r="H9" s="5">
        <v>12600.976</v>
      </c>
      <c r="I9" s="5">
        <v>12833.08</v>
      </c>
      <c r="J9" s="5">
        <v>12939.556</v>
      </c>
      <c r="K9" s="5">
        <v>13039.102</v>
      </c>
      <c r="L9" s="5">
        <v>12629.073</v>
      </c>
      <c r="M9" s="5">
        <v>12462.651</v>
      </c>
    </row>
    <row r="10" spans="1:13" ht="12.75">
      <c r="A10" s="1" t="s">
        <v>121</v>
      </c>
      <c r="B10" t="s">
        <v>386</v>
      </c>
      <c r="C10" s="5">
        <v>11964.315</v>
      </c>
      <c r="D10" s="5">
        <v>12232.264</v>
      </c>
      <c r="E10" s="5">
        <v>12297.359</v>
      </c>
      <c r="F10" s="5">
        <v>12487.429</v>
      </c>
      <c r="G10" s="5">
        <v>12561.302</v>
      </c>
      <c r="H10" s="5">
        <v>12794.439</v>
      </c>
      <c r="I10" s="5">
        <v>13076.74</v>
      </c>
      <c r="J10" s="5">
        <v>13279.702</v>
      </c>
      <c r="K10" s="5">
        <v>13471.874</v>
      </c>
      <c r="L10" s="5">
        <v>13351.182</v>
      </c>
      <c r="M10" s="5">
        <v>13142.2</v>
      </c>
    </row>
    <row r="11" spans="1:13" ht="12.75">
      <c r="A11" s="1" t="s">
        <v>249</v>
      </c>
      <c r="B11" t="s">
        <v>286</v>
      </c>
      <c r="C11" s="12">
        <f>(C10-C9)/C9</f>
        <v>0.01409060615237761</v>
      </c>
      <c r="D11" s="12">
        <f aca="true" t="shared" si="0" ref="D11:M11">(D10-D9)/D9</f>
        <v>0.016972651159387772</v>
      </c>
      <c r="E11" s="12">
        <f t="shared" si="0"/>
        <v>0.01780237250197941</v>
      </c>
      <c r="F11" s="12">
        <f t="shared" si="0"/>
        <v>0.018470241251790417</v>
      </c>
      <c r="G11" s="12">
        <f t="shared" si="0"/>
        <v>0.01359161317283991</v>
      </c>
      <c r="H11" s="12">
        <f t="shared" si="0"/>
        <v>0.015353017099627816</v>
      </c>
      <c r="I11" s="12">
        <f t="shared" si="0"/>
        <v>0.018986868312205633</v>
      </c>
      <c r="J11" s="12">
        <f t="shared" si="0"/>
        <v>0.026287300738912434</v>
      </c>
      <c r="K11" s="12">
        <f t="shared" si="0"/>
        <v>0.033190322462390356</v>
      </c>
      <c r="L11" s="12">
        <f t="shared" si="0"/>
        <v>0.0571783059611739</v>
      </c>
      <c r="M11" s="12">
        <f t="shared" si="0"/>
        <v>0.05452684184127445</v>
      </c>
    </row>
    <row r="12" spans="2:13" ht="12.75">
      <c r="B12" t="s">
        <v>288</v>
      </c>
      <c r="G12" s="12">
        <v>0.0242559949046083</v>
      </c>
      <c r="H12" s="12">
        <v>0.025005791787556245</v>
      </c>
      <c r="I12" s="12">
        <v>0.0188023863379147</v>
      </c>
      <c r="J12" s="12">
        <v>0.022454957878356982</v>
      </c>
      <c r="K12" s="12">
        <v>0.03456968681929613</v>
      </c>
      <c r="L12" s="12">
        <v>0.03187070883399531</v>
      </c>
      <c r="M12" s="12">
        <v>0.03229068779805659</v>
      </c>
    </row>
    <row r="14" ht="12.75">
      <c r="B14" t="s">
        <v>37</v>
      </c>
    </row>
    <row r="15" spans="3:14" ht="12.75">
      <c r="C15">
        <v>1955</v>
      </c>
      <c r="D15">
        <v>1957</v>
      </c>
      <c r="E15">
        <v>1959</v>
      </c>
      <c r="F15">
        <v>1961</v>
      </c>
      <c r="G15">
        <v>1963</v>
      </c>
      <c r="H15">
        <v>1965</v>
      </c>
      <c r="I15">
        <v>1967</v>
      </c>
      <c r="J15">
        <v>1969</v>
      </c>
      <c r="K15">
        <v>1971</v>
      </c>
      <c r="L15">
        <v>1973</v>
      </c>
      <c r="M15">
        <v>1975</v>
      </c>
      <c r="N15">
        <v>1977</v>
      </c>
    </row>
    <row r="16" spans="2:14" ht="12.75">
      <c r="B16" t="s">
        <v>285</v>
      </c>
      <c r="C16" s="5">
        <v>11668.678999999998</v>
      </c>
      <c r="D16" s="5">
        <v>11891.755000000003</v>
      </c>
      <c r="E16" s="5">
        <v>12095.604</v>
      </c>
      <c r="F16" s="5">
        <v>12268.586000000003</v>
      </c>
      <c r="G16" s="5">
        <v>12425.559000000001</v>
      </c>
      <c r="H16" s="5">
        <v>12594.027000000002</v>
      </c>
      <c r="I16" s="5">
        <v>12715.44</v>
      </c>
      <c r="J16" s="5">
        <v>12952.594999999998</v>
      </c>
      <c r="K16" s="5">
        <v>13076.143</v>
      </c>
      <c r="L16" s="5">
        <v>13269.004</v>
      </c>
      <c r="M16" s="5">
        <v>13288.654</v>
      </c>
      <c r="N16" s="5">
        <v>13204.57</v>
      </c>
    </row>
    <row r="17" spans="2:14" ht="12.75">
      <c r="B17" t="s">
        <v>287</v>
      </c>
      <c r="C17" s="13">
        <f>C16/C10</f>
        <v>0.9752901858568583</v>
      </c>
      <c r="D17" s="13">
        <f>D16/D10</f>
        <v>0.9721630435706754</v>
      </c>
      <c r="F17" s="14">
        <f>F16/AVERAGE(E10:F10)</f>
        <v>0.9900093557386896</v>
      </c>
      <c r="G17" s="14">
        <f>G16/AVERAGE(F10:G10)</f>
        <v>0.9921108578314807</v>
      </c>
      <c r="H17" s="14">
        <f>H16/AVERAGE(G10:H10)</f>
        <v>0.9933866259321706</v>
      </c>
      <c r="I17" s="14">
        <f>I16/H10</f>
        <v>0.9938255206031308</v>
      </c>
      <c r="J17" s="14">
        <f>J16/I10</f>
        <v>0.990506425913492</v>
      </c>
      <c r="K17" s="14">
        <f>K16/J10</f>
        <v>0.9846714180785081</v>
      </c>
      <c r="L17" s="14">
        <f>L16/K10</f>
        <v>0.9849412190167456</v>
      </c>
      <c r="M17" s="14">
        <f>M16/L10</f>
        <v>0.9953166693405872</v>
      </c>
      <c r="N17" s="14">
        <f>N16/M10</f>
        <v>1.0047457807672993</v>
      </c>
    </row>
    <row r="20" ht="12.75">
      <c r="B20" s="2" t="s">
        <v>30</v>
      </c>
    </row>
    <row r="22" ht="12.75">
      <c r="B22" t="s">
        <v>44</v>
      </c>
    </row>
    <row r="23" ht="12.75">
      <c r="B23" t="s">
        <v>45</v>
      </c>
    </row>
    <row r="25" spans="3:22" ht="12.75">
      <c r="C25" s="4" t="s">
        <v>46</v>
      </c>
      <c r="D25" s="4">
        <v>1991</v>
      </c>
      <c r="E25" s="4">
        <v>1992</v>
      </c>
      <c r="F25" s="4">
        <v>1993</v>
      </c>
      <c r="G25" s="4">
        <v>1994</v>
      </c>
      <c r="H25" s="4">
        <v>1995</v>
      </c>
      <c r="I25" s="4">
        <v>1996</v>
      </c>
      <c r="J25" s="4">
        <v>1997</v>
      </c>
      <c r="K25" s="4">
        <v>1998</v>
      </c>
      <c r="L25" s="4">
        <v>1999</v>
      </c>
      <c r="M25" s="4">
        <v>2000</v>
      </c>
      <c r="N25" s="4">
        <v>2001</v>
      </c>
      <c r="O25" s="4">
        <v>2002</v>
      </c>
      <c r="P25" s="4">
        <v>2003</v>
      </c>
      <c r="Q25" s="4">
        <v>2004</v>
      </c>
      <c r="R25" s="4">
        <v>2005</v>
      </c>
      <c r="S25" s="4">
        <v>2006</v>
      </c>
      <c r="T25" s="4">
        <v>2007</v>
      </c>
      <c r="U25" s="4">
        <v>2008</v>
      </c>
      <c r="V25" s="4">
        <v>2009</v>
      </c>
    </row>
    <row r="26" spans="2:22" ht="12.75">
      <c r="B26" t="s">
        <v>47</v>
      </c>
      <c r="C26" s="19">
        <v>33.06983394946874</v>
      </c>
      <c r="D26" s="19">
        <v>32.82692307692308</v>
      </c>
      <c r="E26" s="19">
        <v>32.75961538461539</v>
      </c>
      <c r="F26" s="19">
        <v>32.57692307692308</v>
      </c>
      <c r="G26" s="19">
        <v>32.51538461538461</v>
      </c>
      <c r="H26" s="19">
        <v>32.67307692307692</v>
      </c>
      <c r="I26" s="19">
        <v>32.323076923076925</v>
      </c>
      <c r="J26" s="19">
        <v>32.215384615384615</v>
      </c>
      <c r="K26" s="19">
        <v>32.14807692307692</v>
      </c>
      <c r="L26" s="19">
        <v>32.198076923076925</v>
      </c>
      <c r="M26" s="19">
        <v>32.215384615384615</v>
      </c>
      <c r="N26" s="19">
        <v>32.10576923076923</v>
      </c>
      <c r="O26" s="19">
        <v>32.017307692307696</v>
      </c>
      <c r="P26" s="19">
        <v>31.784615384615385</v>
      </c>
      <c r="Q26" s="19">
        <v>31.657692307692308</v>
      </c>
      <c r="R26" s="19">
        <v>31.51153846153846</v>
      </c>
      <c r="S26" s="19">
        <v>31.325</v>
      </c>
      <c r="T26" s="19">
        <v>31.15576923076923</v>
      </c>
      <c r="U26" s="19">
        <v>31</v>
      </c>
      <c r="V26" s="19">
        <v>30.48846153846154</v>
      </c>
    </row>
    <row r="27" spans="2:22" ht="12.75">
      <c r="B27" t="s">
        <v>48</v>
      </c>
      <c r="C27" s="19">
        <v>33.749763516757895</v>
      </c>
      <c r="D27" s="19">
        <v>33.48846153846154</v>
      </c>
      <c r="E27" s="19">
        <v>33.455769230769235</v>
      </c>
      <c r="F27" s="19">
        <v>33.35576923076923</v>
      </c>
      <c r="G27" s="19">
        <v>33.37307692307692</v>
      </c>
      <c r="H27" s="19">
        <v>33.65769230769231</v>
      </c>
      <c r="I27" s="19">
        <v>33.87692307692308</v>
      </c>
      <c r="J27" s="19">
        <v>33.996153846153845</v>
      </c>
      <c r="K27" s="19">
        <v>34.03846153846154</v>
      </c>
      <c r="L27" s="19">
        <v>34.08846153846154</v>
      </c>
      <c r="M27" s="19">
        <v>34.14038461538461</v>
      </c>
      <c r="N27" s="19">
        <v>34.00961538461539</v>
      </c>
      <c r="O27" s="19">
        <v>33.99038461538461</v>
      </c>
      <c r="P27" s="19">
        <v>33.81730769230769</v>
      </c>
      <c r="Q27" s="19">
        <v>33.75192307692308</v>
      </c>
      <c r="R27" s="19">
        <v>33.642307692307696</v>
      </c>
      <c r="S27" s="19">
        <v>33.46923076923077</v>
      </c>
      <c r="T27" s="19">
        <v>33.353846153846156</v>
      </c>
      <c r="U27" s="19">
        <v>33.27884615384615</v>
      </c>
      <c r="V27" s="19">
        <v>32.98461538461539</v>
      </c>
    </row>
    <row r="28" spans="2:22" ht="12.75">
      <c r="B28" t="s">
        <v>49</v>
      </c>
      <c r="C28" s="19">
        <v>17.286641127329048</v>
      </c>
      <c r="D28" s="19">
        <v>17.065384615384616</v>
      </c>
      <c r="E28" s="19">
        <v>17.26153846153846</v>
      </c>
      <c r="F28" s="19">
        <v>17.4</v>
      </c>
      <c r="G28" s="19">
        <v>17.790384615384617</v>
      </c>
      <c r="H28" s="19">
        <v>17.963461538461537</v>
      </c>
      <c r="I28" s="19">
        <v>17.84423076923077</v>
      </c>
      <c r="J28" s="19">
        <v>18.117307692307694</v>
      </c>
      <c r="K28" s="19">
        <v>18.986538461538462</v>
      </c>
      <c r="L28" s="19">
        <v>19.175</v>
      </c>
      <c r="M28" s="19">
        <v>18.807692307692307</v>
      </c>
      <c r="N28" s="19">
        <v>19.392307692307693</v>
      </c>
      <c r="O28" s="19">
        <v>19.73846153846154</v>
      </c>
      <c r="P28" s="19">
        <v>19.690384615384616</v>
      </c>
      <c r="Q28" s="19">
        <v>19.692307692307693</v>
      </c>
      <c r="R28" s="19">
        <v>19.821153846153848</v>
      </c>
      <c r="S28" s="19">
        <v>19.61346153846154</v>
      </c>
      <c r="T28" s="19">
        <v>19.707692307692305</v>
      </c>
      <c r="U28" s="19">
        <v>19.803846153846152</v>
      </c>
      <c r="V28" s="19">
        <v>19.60576923076923</v>
      </c>
    </row>
    <row r="29" spans="2:45" ht="12.75">
      <c r="B29" t="s">
        <v>111</v>
      </c>
      <c r="C29" s="14">
        <v>0.9798537975843431</v>
      </c>
      <c r="D29" s="14">
        <v>0.9802457792580682</v>
      </c>
      <c r="E29" s="14">
        <v>0.979191814680692</v>
      </c>
      <c r="F29" s="14">
        <v>0.9766503315076391</v>
      </c>
      <c r="G29" s="14">
        <v>0.9742998732280741</v>
      </c>
      <c r="H29" s="14">
        <v>0.970746200434236</v>
      </c>
      <c r="I29" s="14">
        <v>0.9541326067211626</v>
      </c>
      <c r="J29" s="14">
        <v>0.9476185088810951</v>
      </c>
      <c r="K29" s="14">
        <v>0.944463276836158</v>
      </c>
      <c r="L29" s="14">
        <v>0.944544736545188</v>
      </c>
      <c r="M29" s="14">
        <v>0.9436151636343154</v>
      </c>
      <c r="N29" s="14">
        <v>0.9440203562340967</v>
      </c>
      <c r="O29" s="14">
        <v>0.9419519094766621</v>
      </c>
      <c r="P29" s="14">
        <v>0.9398919533693488</v>
      </c>
      <c r="Q29" s="14">
        <v>0.9379522534328528</v>
      </c>
      <c r="R29" s="14">
        <v>0.9366639990854005</v>
      </c>
      <c r="S29" s="14">
        <v>0.9359342679843715</v>
      </c>
      <c r="T29" s="14">
        <v>0.9340982472324723</v>
      </c>
      <c r="U29" s="14">
        <v>0.9315226813059809</v>
      </c>
      <c r="V29" s="14">
        <v>0.9243236940298507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1" ht="13.5">
      <c r="B31" s="21" t="s">
        <v>181</v>
      </c>
    </row>
    <row r="34" ht="12.75">
      <c r="B34" s="2" t="s">
        <v>38</v>
      </c>
    </row>
    <row r="36" spans="2:49" ht="12.75">
      <c r="B36" s="6"/>
      <c r="C36" s="4">
        <v>1964</v>
      </c>
      <c r="D36" s="4">
        <v>1965</v>
      </c>
      <c r="E36" s="4">
        <v>1966</v>
      </c>
      <c r="F36" s="4">
        <v>1967</v>
      </c>
      <c r="G36" s="4">
        <v>1968</v>
      </c>
      <c r="H36" s="4">
        <v>1969</v>
      </c>
      <c r="I36" s="4">
        <v>1970</v>
      </c>
      <c r="J36" s="4">
        <v>1971</v>
      </c>
      <c r="K36" s="4">
        <v>1972</v>
      </c>
      <c r="L36" s="4">
        <v>1973</v>
      </c>
      <c r="M36" s="4">
        <v>1974</v>
      </c>
      <c r="N36" s="4">
        <v>1975</v>
      </c>
      <c r="O36" s="4">
        <v>1976</v>
      </c>
      <c r="P36" s="4">
        <v>1977</v>
      </c>
      <c r="Q36" s="4">
        <v>1978</v>
      </c>
      <c r="R36" s="4">
        <v>1979</v>
      </c>
      <c r="S36" s="4">
        <v>1980</v>
      </c>
      <c r="T36" s="4">
        <v>1981</v>
      </c>
      <c r="U36" s="4">
        <v>1982</v>
      </c>
      <c r="V36" s="4">
        <v>1983</v>
      </c>
      <c r="W36" s="4">
        <v>1984</v>
      </c>
      <c r="X36" s="4">
        <v>1985</v>
      </c>
      <c r="Y36" s="4">
        <v>1986</v>
      </c>
      <c r="Z36" s="4">
        <v>1987</v>
      </c>
      <c r="AA36" s="4">
        <v>1988</v>
      </c>
      <c r="AB36" s="4">
        <v>1989</v>
      </c>
      <c r="AC36" s="4">
        <v>1990</v>
      </c>
      <c r="AD36" s="4">
        <v>1991</v>
      </c>
      <c r="AE36" s="4">
        <v>1992</v>
      </c>
      <c r="AF36" s="4">
        <v>1993</v>
      </c>
      <c r="AG36" s="4">
        <v>1994</v>
      </c>
      <c r="AH36" s="4">
        <v>1995</v>
      </c>
      <c r="AI36" s="4">
        <v>1996</v>
      </c>
      <c r="AJ36" s="4">
        <v>1997</v>
      </c>
      <c r="AK36" s="4">
        <v>1998</v>
      </c>
      <c r="AL36" s="4">
        <v>1999</v>
      </c>
      <c r="AM36" s="4">
        <v>2000</v>
      </c>
      <c r="AN36" s="4">
        <v>2001</v>
      </c>
      <c r="AO36" s="4">
        <v>2002</v>
      </c>
      <c r="AP36" s="4">
        <v>2003</v>
      </c>
      <c r="AQ36" s="4">
        <v>2004</v>
      </c>
      <c r="AR36" s="4">
        <v>2005</v>
      </c>
      <c r="AS36" s="4">
        <v>2006</v>
      </c>
      <c r="AT36" s="4">
        <v>2007</v>
      </c>
      <c r="AU36" s="4">
        <v>2008</v>
      </c>
      <c r="AV36" s="4">
        <v>2009</v>
      </c>
      <c r="AW36" s="4">
        <v>2010</v>
      </c>
    </row>
    <row r="37" spans="1:49" ht="12.75">
      <c r="A37" s="1" t="s">
        <v>249</v>
      </c>
      <c r="B37" t="s">
        <v>182</v>
      </c>
      <c r="C37" s="12">
        <v>0.037291875947371725</v>
      </c>
      <c r="D37" s="12">
        <v>0.039145830068358964</v>
      </c>
      <c r="E37" s="12">
        <v>0.04547218739027942</v>
      </c>
      <c r="F37" s="12">
        <v>0.042463168927878</v>
      </c>
      <c r="G37" s="12">
        <v>0.036313605352565614</v>
      </c>
      <c r="H37" s="12">
        <v>0.03454468125169479</v>
      </c>
      <c r="I37" s="12">
        <v>0.04401279982738711</v>
      </c>
      <c r="J37" s="12">
        <v>0.04516082238554924</v>
      </c>
      <c r="K37" s="12">
        <v>0.045306309917733906</v>
      </c>
      <c r="L37" s="12">
        <v>0.040222737056874056</v>
      </c>
      <c r="M37" s="12">
        <v>0.04116479778707581</v>
      </c>
      <c r="N37" s="12">
        <v>0.03792701876129423</v>
      </c>
      <c r="O37" s="12">
        <v>0.03753115310515864</v>
      </c>
      <c r="P37" s="12">
        <v>0.039433877108902726</v>
      </c>
      <c r="Q37" s="12">
        <v>0.03526276342692826</v>
      </c>
      <c r="R37" s="12">
        <v>0.03360286311529653</v>
      </c>
      <c r="S37" s="12">
        <v>0.03383792182556915</v>
      </c>
      <c r="T37" s="12">
        <v>0.030713714217442206</v>
      </c>
      <c r="U37" s="12">
        <v>0.031193251417623233</v>
      </c>
      <c r="V37" s="12">
        <v>0.03084350164606903</v>
      </c>
      <c r="W37" s="12">
        <v>0.02509908461917556</v>
      </c>
      <c r="X37" s="12">
        <v>0.023762753953158206</v>
      </c>
      <c r="Y37" s="12">
        <v>0.021226287066222642</v>
      </c>
      <c r="Z37" s="12">
        <v>0.017740159761488794</v>
      </c>
      <c r="AA37" s="12">
        <v>0.01891904260200061</v>
      </c>
      <c r="AB37" s="12">
        <v>0.01804706592842666</v>
      </c>
      <c r="AC37" s="12">
        <v>0.016125863747578396</v>
      </c>
      <c r="AD37" s="12">
        <v>0.014291240286577375</v>
      </c>
      <c r="AE37" s="12">
        <v>0.015746671199981077</v>
      </c>
      <c r="AF37" s="12">
        <v>0.015820729728424087</v>
      </c>
      <c r="AG37" s="12">
        <v>0.016987448394243692</v>
      </c>
      <c r="AH37" s="12">
        <v>0.017414965761438587</v>
      </c>
      <c r="AI37" s="12">
        <v>0.017826726826086003</v>
      </c>
      <c r="AJ37" s="12">
        <v>0.018670177046459114</v>
      </c>
      <c r="AK37" s="12">
        <v>0.018905040348874337</v>
      </c>
      <c r="AL37" s="12">
        <v>0.02020664890563032</v>
      </c>
      <c r="AM37" s="12">
        <v>0.02196831673934443</v>
      </c>
      <c r="AN37" s="12">
        <v>0.022213996707129865</v>
      </c>
      <c r="AO37" s="12">
        <v>0.020969651505048106</v>
      </c>
      <c r="AP37" s="12">
        <v>0.022417049500935367</v>
      </c>
      <c r="AQ37" s="12">
        <v>0.025586102414763556</v>
      </c>
      <c r="AR37" s="12">
        <v>0.02610385778639255</v>
      </c>
      <c r="AS37" s="12">
        <v>0.02498053248110647</v>
      </c>
      <c r="AT37" s="12">
        <v>0.025809412935532416</v>
      </c>
      <c r="AU37" s="12">
        <v>0.02538984933945814</v>
      </c>
      <c r="AV37" s="12">
        <v>0.023059392362852836</v>
      </c>
      <c r="AW37" s="12">
        <v>0.021768753555657896</v>
      </c>
    </row>
    <row r="38" spans="1:49" ht="12.75">
      <c r="A38" s="1" t="s">
        <v>183</v>
      </c>
      <c r="B38" t="s">
        <v>184</v>
      </c>
      <c r="C38" s="20">
        <v>49.201441026238584</v>
      </c>
      <c r="D38" s="20">
        <v>47.40176852663599</v>
      </c>
      <c r="E38" s="20">
        <v>47.625436832485875</v>
      </c>
      <c r="F38" s="20">
        <v>47.69489381040909</v>
      </c>
      <c r="G38" s="20">
        <v>47.56028149295049</v>
      </c>
      <c r="H38" s="20">
        <v>47.16411526596415</v>
      </c>
      <c r="I38" s="20">
        <v>46.8916673227774</v>
      </c>
      <c r="J38" s="20">
        <v>46.33608548806006</v>
      </c>
      <c r="K38" s="20">
        <v>46.033525607329025</v>
      </c>
      <c r="L38" s="20">
        <v>45.7293777285266</v>
      </c>
      <c r="M38" s="20">
        <v>45.42354256917914</v>
      </c>
      <c r="N38" s="20">
        <v>45.115914920172656</v>
      </c>
      <c r="O38" s="20">
        <v>44.80638332619913</v>
      </c>
      <c r="P38" s="20">
        <v>44.49482975351468</v>
      </c>
      <c r="Q38" s="20">
        <v>44.13453808451719</v>
      </c>
      <c r="R38" s="20">
        <v>43.32842038043347</v>
      </c>
      <c r="S38" s="20">
        <v>42.89020716413401</v>
      </c>
      <c r="T38" s="20">
        <v>42.15459796124305</v>
      </c>
      <c r="U38" s="20">
        <v>41.834903239448785</v>
      </c>
      <c r="V38" s="20">
        <v>41.046245957674074</v>
      </c>
      <c r="W38" s="20">
        <v>40.157863987462804</v>
      </c>
      <c r="X38" s="20">
        <v>39.48819488129576</v>
      </c>
      <c r="Y38" s="20">
        <v>39.35376835091785</v>
      </c>
      <c r="Z38" s="20">
        <v>37.240437461619166</v>
      </c>
      <c r="AA38" s="20">
        <v>37.225</v>
      </c>
      <c r="AB38" s="20">
        <v>37.35</v>
      </c>
      <c r="AC38" s="20">
        <v>37.4</v>
      </c>
      <c r="AD38" s="20">
        <v>37.175</v>
      </c>
      <c r="AE38" s="20">
        <v>36.75</v>
      </c>
      <c r="AF38" s="20">
        <v>36.65</v>
      </c>
      <c r="AG38" s="20">
        <v>36.85</v>
      </c>
      <c r="AH38" s="20">
        <v>36.675</v>
      </c>
      <c r="AI38" s="20">
        <v>36.7</v>
      </c>
      <c r="AJ38" s="20">
        <v>36.625</v>
      </c>
      <c r="AK38" s="20">
        <v>36.75</v>
      </c>
      <c r="AL38" s="20">
        <v>36.2</v>
      </c>
      <c r="AM38" s="20">
        <v>35.9</v>
      </c>
      <c r="AN38" s="20">
        <v>35.95</v>
      </c>
      <c r="AO38" s="20">
        <v>35.675</v>
      </c>
      <c r="AP38" s="20">
        <v>35.45</v>
      </c>
      <c r="AQ38" s="20">
        <v>35.25</v>
      </c>
      <c r="AR38" s="20">
        <v>34.85</v>
      </c>
      <c r="AS38" s="20">
        <v>35.1</v>
      </c>
      <c r="AT38" s="20">
        <v>34.725</v>
      </c>
      <c r="AU38" s="20">
        <v>34.65</v>
      </c>
      <c r="AV38" s="20">
        <v>34.275</v>
      </c>
      <c r="AW38">
        <v>34.3</v>
      </c>
    </row>
    <row r="40" ht="12.75">
      <c r="B40" t="s">
        <v>36</v>
      </c>
    </row>
    <row r="41" ht="13.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8"/>
  <sheetViews>
    <sheetView zoomScale="125" zoomScaleNormal="125" workbookViewId="0" topLeftCell="A1">
      <selection activeCell="C28" sqref="C28"/>
    </sheetView>
  </sheetViews>
  <sheetFormatPr defaultColWidth="11.00390625" defaultRowHeight="12.75"/>
  <sheetData>
    <row r="3" ht="12.75">
      <c r="B3" t="s">
        <v>263</v>
      </c>
    </row>
    <row r="5" spans="2:11" ht="12.75">
      <c r="B5" s="26" t="s">
        <v>143</v>
      </c>
      <c r="C5" s="26"/>
      <c r="D5" s="26"/>
      <c r="E5" s="26"/>
      <c r="F5" s="26"/>
      <c r="G5" s="26"/>
      <c r="H5" s="26"/>
      <c r="I5" s="26"/>
      <c r="J5" s="26"/>
      <c r="K5" s="26"/>
    </row>
    <row r="7" spans="3:11" ht="12.75">
      <c r="C7" s="26" t="s">
        <v>281</v>
      </c>
      <c r="D7" s="26"/>
      <c r="E7" s="26"/>
      <c r="F7" s="26"/>
      <c r="G7" s="26"/>
      <c r="H7" s="26"/>
      <c r="I7" s="26"/>
      <c r="J7" s="26"/>
      <c r="K7" s="26"/>
    </row>
    <row r="9" spans="2:11" ht="25.5">
      <c r="B9" s="22"/>
      <c r="C9" s="22" t="s">
        <v>282</v>
      </c>
      <c r="D9" s="22" t="s">
        <v>283</v>
      </c>
      <c r="E9" s="22" t="s">
        <v>159</v>
      </c>
      <c r="F9" s="22" t="s">
        <v>160</v>
      </c>
      <c r="H9" s="22" t="s">
        <v>161</v>
      </c>
      <c r="I9" s="22" t="s">
        <v>162</v>
      </c>
      <c r="J9" s="22" t="s">
        <v>385</v>
      </c>
      <c r="K9" s="22" t="s">
        <v>163</v>
      </c>
    </row>
    <row r="10" spans="2:7" ht="12.75">
      <c r="B10">
        <v>1950</v>
      </c>
      <c r="C10" s="5">
        <v>28002</v>
      </c>
      <c r="D10" s="5">
        <v>7871</v>
      </c>
      <c r="E10" s="5">
        <v>18106</v>
      </c>
      <c r="F10" s="5">
        <v>2025</v>
      </c>
      <c r="G10" s="5"/>
    </row>
    <row r="11" spans="2:11" ht="12.75">
      <c r="B11">
        <v>1951</v>
      </c>
      <c r="C11" s="5">
        <v>28230</v>
      </c>
      <c r="D11" s="5">
        <v>7947</v>
      </c>
      <c r="E11" s="5">
        <v>18214</v>
      </c>
      <c r="F11" s="5">
        <v>2069</v>
      </c>
      <c r="G11" s="5"/>
      <c r="H11" s="5">
        <v>20283</v>
      </c>
      <c r="I11" s="5">
        <v>10876</v>
      </c>
      <c r="J11" s="5">
        <v>10759</v>
      </c>
      <c r="K11" s="5">
        <v>117</v>
      </c>
    </row>
    <row r="12" spans="2:11" ht="12.75">
      <c r="B12">
        <v>1952</v>
      </c>
      <c r="C12" s="5">
        <v>28468</v>
      </c>
      <c r="D12" s="5">
        <v>8039</v>
      </c>
      <c r="E12" s="5">
        <v>18314</v>
      </c>
      <c r="F12" s="5">
        <v>2115</v>
      </c>
      <c r="G12" s="5"/>
      <c r="H12" s="5">
        <v>20429</v>
      </c>
      <c r="I12" s="5">
        <v>10981</v>
      </c>
      <c r="J12" s="5">
        <v>10875</v>
      </c>
      <c r="K12" s="5">
        <v>106</v>
      </c>
    </row>
    <row r="13" spans="2:11" ht="12.75">
      <c r="B13">
        <v>1953</v>
      </c>
      <c r="C13" s="5">
        <v>28708</v>
      </c>
      <c r="D13" s="5">
        <v>8142</v>
      </c>
      <c r="E13" s="5">
        <v>18404</v>
      </c>
      <c r="F13" s="5">
        <v>2162</v>
      </c>
      <c r="G13" s="5"/>
      <c r="H13" s="5">
        <v>20566</v>
      </c>
      <c r="I13" s="5">
        <v>11083</v>
      </c>
      <c r="J13" s="5">
        <v>10964</v>
      </c>
      <c r="K13" s="5">
        <v>119</v>
      </c>
    </row>
    <row r="14" spans="2:11" ht="12.75">
      <c r="B14">
        <v>1954</v>
      </c>
      <c r="C14" s="5">
        <v>28950</v>
      </c>
      <c r="D14" s="5">
        <v>8242</v>
      </c>
      <c r="E14" s="5">
        <v>18499</v>
      </c>
      <c r="F14" s="5">
        <v>2209</v>
      </c>
      <c r="G14" s="5"/>
      <c r="H14" s="5">
        <v>20708</v>
      </c>
      <c r="I14" s="5">
        <v>11182</v>
      </c>
      <c r="J14" s="5">
        <v>11053</v>
      </c>
      <c r="K14" s="5">
        <v>129</v>
      </c>
    </row>
    <row r="15" spans="2:12" ht="12.75">
      <c r="B15">
        <v>1955</v>
      </c>
      <c r="C15" s="5">
        <v>29196</v>
      </c>
      <c r="D15" s="5">
        <v>8327</v>
      </c>
      <c r="E15" s="5">
        <v>18612</v>
      </c>
      <c r="F15" s="5">
        <v>2257</v>
      </c>
      <c r="G15" s="5"/>
      <c r="H15" s="5">
        <v>20869</v>
      </c>
      <c r="I15" s="5">
        <v>11278</v>
      </c>
      <c r="J15" s="5">
        <v>11167</v>
      </c>
      <c r="K15" s="5">
        <v>111</v>
      </c>
      <c r="L15">
        <f>J15/1000</f>
        <v>11.167</v>
      </c>
    </row>
    <row r="16" spans="2:12" ht="12.75">
      <c r="B16">
        <v>1956</v>
      </c>
      <c r="C16" s="5">
        <v>29441</v>
      </c>
      <c r="D16" s="5">
        <v>8429</v>
      </c>
      <c r="E16" s="5">
        <v>18707</v>
      </c>
      <c r="F16" s="5">
        <v>2305</v>
      </c>
      <c r="G16" s="5"/>
      <c r="H16" s="5">
        <v>21012</v>
      </c>
      <c r="I16" s="5">
        <v>11366</v>
      </c>
      <c r="J16" s="5">
        <v>11263</v>
      </c>
      <c r="K16" s="5">
        <v>103</v>
      </c>
      <c r="L16">
        <f>J16/1000</f>
        <v>11.263</v>
      </c>
    </row>
    <row r="17" spans="2:12" ht="12.75">
      <c r="B17">
        <v>1957</v>
      </c>
      <c r="C17" s="5">
        <v>29697</v>
      </c>
      <c r="D17" s="5">
        <v>8535</v>
      </c>
      <c r="E17" s="5">
        <v>18807</v>
      </c>
      <c r="F17" s="5">
        <v>2355</v>
      </c>
      <c r="G17" s="5"/>
      <c r="H17" s="5">
        <v>21162</v>
      </c>
      <c r="I17" s="5">
        <v>11471</v>
      </c>
      <c r="J17" s="5">
        <v>11382</v>
      </c>
      <c r="K17" s="5">
        <v>89</v>
      </c>
      <c r="L17">
        <f>J17/1000</f>
        <v>11.382</v>
      </c>
    </row>
    <row r="18" spans="2:12" ht="12.75">
      <c r="B18">
        <v>1958</v>
      </c>
      <c r="C18" s="5">
        <v>29964</v>
      </c>
      <c r="D18" s="5">
        <v>8651</v>
      </c>
      <c r="E18" s="5">
        <v>18907</v>
      </c>
      <c r="F18" s="5">
        <v>2406</v>
      </c>
      <c r="G18" s="5"/>
      <c r="H18" s="5">
        <v>21313</v>
      </c>
      <c r="I18" s="5">
        <v>11580</v>
      </c>
      <c r="J18" s="5">
        <v>11494</v>
      </c>
      <c r="K18" s="5">
        <v>86</v>
      </c>
      <c r="L18">
        <f>J18/1000</f>
        <v>11.494</v>
      </c>
    </row>
    <row r="19" spans="2:12" ht="12.75">
      <c r="B19">
        <v>1959</v>
      </c>
      <c r="C19" s="5">
        <v>30233</v>
      </c>
      <c r="D19" s="5">
        <v>8777</v>
      </c>
      <c r="E19" s="5">
        <v>19001</v>
      </c>
      <c r="F19" s="5">
        <v>2455</v>
      </c>
      <c r="G19" s="5"/>
      <c r="H19" s="5">
        <v>21456</v>
      </c>
      <c r="I19" s="5">
        <v>11683</v>
      </c>
      <c r="J19" s="5">
        <v>11588</v>
      </c>
      <c r="K19" s="5">
        <v>95</v>
      </c>
      <c r="L19">
        <f>J19/1000</f>
        <v>11.588</v>
      </c>
    </row>
    <row r="20" spans="2:11" ht="12.75">
      <c r="B20">
        <v>1960</v>
      </c>
      <c r="C20" s="5">
        <v>30514</v>
      </c>
      <c r="D20" s="5">
        <v>8904</v>
      </c>
      <c r="E20" s="5">
        <v>19101</v>
      </c>
      <c r="F20" s="5">
        <v>2509</v>
      </c>
      <c r="G20" s="5"/>
      <c r="H20" s="5">
        <v>21610</v>
      </c>
      <c r="I20" s="5">
        <v>11817</v>
      </c>
      <c r="J20" s="5">
        <v>11687</v>
      </c>
      <c r="K20" s="5">
        <v>130</v>
      </c>
    </row>
    <row r="21" spans="2:11" ht="12.75">
      <c r="B21">
        <v>1961</v>
      </c>
      <c r="C21" s="5">
        <v>30807</v>
      </c>
      <c r="D21" s="5">
        <v>8996</v>
      </c>
      <c r="E21" s="5">
        <v>19229</v>
      </c>
      <c r="F21" s="5">
        <v>2582</v>
      </c>
      <c r="G21" s="5"/>
      <c r="H21" s="5">
        <v>21811</v>
      </c>
      <c r="I21" s="5">
        <v>11839</v>
      </c>
      <c r="J21" s="5">
        <v>11706</v>
      </c>
      <c r="K21" s="5">
        <v>133</v>
      </c>
    </row>
    <row r="22" spans="2:11" ht="12.75">
      <c r="B22">
        <v>1962</v>
      </c>
      <c r="C22" s="5">
        <v>31115</v>
      </c>
      <c r="D22" s="5">
        <v>9092</v>
      </c>
      <c r="E22" s="5">
        <v>19366</v>
      </c>
      <c r="F22" s="5">
        <v>2657</v>
      </c>
      <c r="G22" s="5"/>
      <c r="H22" s="5">
        <v>22023</v>
      </c>
      <c r="I22" s="5">
        <v>11909</v>
      </c>
      <c r="J22" s="5">
        <v>11821</v>
      </c>
      <c r="K22" s="5">
        <v>88</v>
      </c>
    </row>
    <row r="23" spans="2:11" ht="12.75">
      <c r="B23">
        <v>1963</v>
      </c>
      <c r="C23" s="5">
        <v>31429</v>
      </c>
      <c r="D23" s="5">
        <v>9190</v>
      </c>
      <c r="E23" s="5">
        <v>19505</v>
      </c>
      <c r="F23" s="5">
        <v>2734</v>
      </c>
      <c r="G23" s="5"/>
      <c r="H23" s="5">
        <v>22239</v>
      </c>
      <c r="I23" s="5">
        <v>11989</v>
      </c>
      <c r="J23" s="5">
        <v>11867</v>
      </c>
      <c r="K23" s="5">
        <v>122</v>
      </c>
    </row>
    <row r="24" spans="2:11" ht="12.75">
      <c r="B24">
        <v>1964</v>
      </c>
      <c r="C24" s="5">
        <v>31750</v>
      </c>
      <c r="D24" s="5">
        <v>9290</v>
      </c>
      <c r="E24" s="5">
        <v>19647</v>
      </c>
      <c r="F24" s="5">
        <v>2813</v>
      </c>
      <c r="G24" s="5"/>
      <c r="H24" s="5">
        <v>22460</v>
      </c>
      <c r="I24" s="5">
        <v>12075</v>
      </c>
      <c r="J24" s="5">
        <v>11932</v>
      </c>
      <c r="K24" s="5">
        <v>143</v>
      </c>
    </row>
    <row r="25" spans="2:11" ht="12.75">
      <c r="B25">
        <v>1965</v>
      </c>
      <c r="C25" s="5">
        <v>32077</v>
      </c>
      <c r="D25" s="5">
        <v>9392</v>
      </c>
      <c r="E25" s="5">
        <v>19795</v>
      </c>
      <c r="F25" s="5">
        <v>2890</v>
      </c>
      <c r="G25" s="5"/>
      <c r="H25" s="5">
        <v>22685</v>
      </c>
      <c r="I25" s="5">
        <v>12177</v>
      </c>
      <c r="J25" s="5">
        <v>12030</v>
      </c>
      <c r="K25" s="5">
        <v>147</v>
      </c>
    </row>
    <row r="26" spans="2:11" ht="12.75">
      <c r="B26">
        <v>1966</v>
      </c>
      <c r="C26" s="5">
        <v>32449</v>
      </c>
      <c r="D26" s="5">
        <v>9504</v>
      </c>
      <c r="E26" s="5">
        <v>19989</v>
      </c>
      <c r="F26" s="5">
        <v>2956</v>
      </c>
      <c r="G26" s="5"/>
      <c r="H26" s="5">
        <v>22945</v>
      </c>
      <c r="I26" s="5">
        <v>12284</v>
      </c>
      <c r="J26" s="5">
        <v>12161</v>
      </c>
      <c r="K26" s="5">
        <v>123</v>
      </c>
    </row>
    <row r="27" spans="2:11" ht="12.75">
      <c r="B27">
        <v>1967</v>
      </c>
      <c r="C27" s="5">
        <v>32850</v>
      </c>
      <c r="D27" s="5">
        <v>9625</v>
      </c>
      <c r="E27" s="5">
        <v>20196</v>
      </c>
      <c r="F27" s="5">
        <v>3029</v>
      </c>
      <c r="G27" s="5"/>
      <c r="H27" s="5">
        <v>23225</v>
      </c>
      <c r="I27" s="5">
        <v>12405</v>
      </c>
      <c r="J27" s="5">
        <v>12259</v>
      </c>
      <c r="K27" s="5">
        <v>146</v>
      </c>
    </row>
    <row r="28" spans="2:11" ht="12.75">
      <c r="B28">
        <v>1968</v>
      </c>
      <c r="C28" s="5">
        <v>33239</v>
      </c>
      <c r="D28" s="5">
        <v>9742</v>
      </c>
      <c r="E28" s="5">
        <v>20379</v>
      </c>
      <c r="F28" s="5">
        <v>3118</v>
      </c>
      <c r="G28" s="5"/>
      <c r="H28" s="5">
        <v>23497</v>
      </c>
      <c r="I28" s="5">
        <v>12520</v>
      </c>
      <c r="J28" s="5">
        <v>12360</v>
      </c>
      <c r="K28" s="5">
        <v>160</v>
      </c>
    </row>
    <row r="29" spans="2:11" ht="12.75">
      <c r="B29">
        <v>1969</v>
      </c>
      <c r="C29" s="5">
        <v>33568</v>
      </c>
      <c r="D29" s="5">
        <v>9842</v>
      </c>
      <c r="E29" s="5">
        <v>20523</v>
      </c>
      <c r="F29" s="5">
        <v>3203</v>
      </c>
      <c r="G29" s="5"/>
      <c r="H29" s="5">
        <v>23726</v>
      </c>
      <c r="I29" s="5">
        <v>12593</v>
      </c>
      <c r="J29" s="5">
        <v>12429</v>
      </c>
      <c r="K29" s="5">
        <v>164</v>
      </c>
    </row>
    <row r="30" spans="2:11" ht="12.75">
      <c r="B30">
        <v>1970</v>
      </c>
      <c r="C30" s="5">
        <v>33876</v>
      </c>
      <c r="D30" s="5">
        <v>9936</v>
      </c>
      <c r="E30" s="5">
        <v>20650</v>
      </c>
      <c r="F30" s="5">
        <v>3290</v>
      </c>
      <c r="G30" s="5"/>
      <c r="H30" s="5">
        <v>23940</v>
      </c>
      <c r="I30" s="5">
        <v>12732</v>
      </c>
      <c r="J30" s="5">
        <v>12566</v>
      </c>
      <c r="K30" s="5">
        <v>166</v>
      </c>
    </row>
    <row r="31" spans="2:11" ht="12.75">
      <c r="B31">
        <v>1971</v>
      </c>
      <c r="C31" s="5">
        <v>34216</v>
      </c>
      <c r="D31" s="5">
        <v>10032</v>
      </c>
      <c r="E31" s="5">
        <v>20802</v>
      </c>
      <c r="F31" s="5">
        <v>3382</v>
      </c>
      <c r="G31" s="5"/>
      <c r="H31" s="5">
        <v>24184</v>
      </c>
      <c r="I31" s="5">
        <v>12865</v>
      </c>
      <c r="J31" s="5">
        <v>12652</v>
      </c>
      <c r="K31" s="5">
        <v>213</v>
      </c>
    </row>
    <row r="32" spans="2:11" ht="12.75">
      <c r="B32">
        <v>1972</v>
      </c>
      <c r="C32" s="5">
        <v>34572</v>
      </c>
      <c r="D32" s="5">
        <v>10130</v>
      </c>
      <c r="E32" s="5">
        <v>20778</v>
      </c>
      <c r="F32" s="5">
        <v>3664</v>
      </c>
      <c r="G32" s="5"/>
      <c r="H32" s="5">
        <v>24442</v>
      </c>
      <c r="I32" s="5">
        <v>12957</v>
      </c>
      <c r="J32" s="5">
        <v>12669</v>
      </c>
      <c r="K32" s="5">
        <v>288</v>
      </c>
    </row>
    <row r="33" spans="2:11" ht="12.75">
      <c r="B33">
        <v>1973</v>
      </c>
      <c r="H33" s="5">
        <v>24696</v>
      </c>
      <c r="I33" s="5">
        <v>13269</v>
      </c>
      <c r="J33" s="5">
        <v>12920</v>
      </c>
      <c r="K33" s="5">
        <v>349</v>
      </c>
    </row>
    <row r="34" spans="2:11" ht="12.75">
      <c r="B34">
        <v>1974</v>
      </c>
      <c r="H34" s="5">
        <v>24963</v>
      </c>
      <c r="I34" s="5">
        <v>13441</v>
      </c>
      <c r="J34" s="5">
        <v>12965</v>
      </c>
      <c r="K34" s="5">
        <v>476</v>
      </c>
    </row>
    <row r="35" spans="2:11" ht="12.75">
      <c r="B35">
        <v>1975</v>
      </c>
      <c r="H35" s="5">
        <v>25263</v>
      </c>
      <c r="I35" s="5">
        <v>13629</v>
      </c>
      <c r="J35" s="5">
        <v>13089</v>
      </c>
      <c r="K35" s="5">
        <v>540</v>
      </c>
    </row>
    <row r="36" spans="2:11" ht="12.75">
      <c r="B36">
        <v>1976</v>
      </c>
      <c r="H36" s="5">
        <v>25658</v>
      </c>
      <c r="I36" s="5">
        <v>13748</v>
      </c>
      <c r="J36" s="5">
        <v>13116</v>
      </c>
      <c r="K36" s="5">
        <v>632</v>
      </c>
    </row>
    <row r="37" spans="2:11" ht="12.75">
      <c r="B37">
        <v>1977</v>
      </c>
      <c r="H37" s="5">
        <v>26121</v>
      </c>
      <c r="I37" s="5">
        <v>13760</v>
      </c>
      <c r="J37" s="5">
        <v>13080</v>
      </c>
      <c r="K37" s="5">
        <v>680</v>
      </c>
    </row>
    <row r="38" spans="2:11" ht="12.75">
      <c r="B38">
        <v>1978</v>
      </c>
      <c r="H38" s="5">
        <v>26560</v>
      </c>
      <c r="I38" s="5">
        <v>13781</v>
      </c>
      <c r="J38" s="5">
        <v>12861</v>
      </c>
      <c r="K38" s="5">
        <v>920</v>
      </c>
    </row>
  </sheetData>
  <mergeCells count="2">
    <mergeCell ref="B5:K5"/>
    <mergeCell ref="C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D201201 datos originales</dc:title>
  <dc:subject/>
  <dc:creator>ANGEL DE LA FUENTE</dc:creator>
  <cp:keywords/>
  <dc:description/>
  <cp:lastModifiedBy>ANGEL DE LA FUENTE</cp:lastModifiedBy>
  <dcterms:created xsi:type="dcterms:W3CDTF">2011-11-20T16:07:28Z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on">
    <vt:lpwstr>Anexo al documento D201201, datos originales</vt:lpwstr>
  </property>
  <property fmtid="{D5CDD505-2E9C-101B-9397-08002B2CF9AE}" pid="3" name="Centro Directivo">
    <vt:lpwstr>Dirección General de Presupuestos</vt:lpwstr>
  </property>
  <property fmtid="{D5CDD505-2E9C-101B-9397-08002B2CF9AE}" pid="4" name="_Status">
    <vt:lpwstr>Final</vt:lpwstr>
  </property>
  <property fmtid="{D5CDD505-2E9C-101B-9397-08002B2CF9AE}" pid="5" name="_DCDateCreated">
    <vt:lpwstr>2012-02-06T00:00:00Z</vt:lpwstr>
  </property>
  <property fmtid="{D5CDD505-2E9C-101B-9397-08002B2CF9AE}" pid="6" name="ContentType">
    <vt:lpwstr>documento categorizado</vt:lpwstr>
  </property>
  <property fmtid="{D5CDD505-2E9C-101B-9397-08002B2CF9AE}" pid="7" name="Palabra clave">
    <vt:lpwstr>series enlazadas, empleo, VAB</vt:lpwstr>
  </property>
  <property fmtid="{D5CDD505-2E9C-101B-9397-08002B2CF9AE}" pid="8" name="Categorización">
    <vt:lpwstr>;#Política Presupuestaria:Análisis Macroeconómico de la Política Presupuestaria;#</vt:lpwstr>
  </property>
  <property fmtid="{D5CDD505-2E9C-101B-9397-08002B2CF9AE}" pid="9" name="_DCDateModified">
    <vt:lpwstr>2012-02-06T00:00:00Z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o1e7c1fe4bbc407f8b48a7c4ea1f8b36">
    <vt:lpwstr>Política Presupuestaria:Análisis Macroeconómico de la Política Presupuestaria|999f7610-5f91-440c-bebe-b0affac7699f</vt:lpwstr>
  </property>
  <property fmtid="{D5CDD505-2E9C-101B-9397-08002B2CF9AE}" pid="18" name="Categorizacion">
    <vt:lpwstr>20;#Política Presupuestaria:Análisis Macroeconómico de la Política Presupuestaria|999f7610-5f91-440c-bebe-b0affac7699f</vt:lpwstr>
  </property>
  <property fmtid="{D5CDD505-2E9C-101B-9397-08002B2CF9AE}" pid="19" name="TaxCatchAll">
    <vt:lpwstr>20;#Política Presupuestaria:Análisis Macroeconómico de la Política Presupuestaria|999f7610-5f91-440c-bebe-b0affac7699f</vt:lpwstr>
  </property>
  <property fmtid="{D5CDD505-2E9C-101B-9397-08002B2CF9AE}" pid="20" name="Order">
    <vt:lpwstr>70500.0000000000</vt:lpwstr>
  </property>
  <property fmtid="{D5CDD505-2E9C-101B-9397-08002B2CF9AE}" pid="21" name="display_urn:schemas-microsoft-com:office:office#Editor">
    <vt:lpwstr>Cuenta del sistema</vt:lpwstr>
  </property>
  <property fmtid="{D5CDD505-2E9C-101B-9397-08002B2CF9AE}" pid="22" name="display_urn:schemas-microsoft-com:office:office#Author">
    <vt:lpwstr>Cuenta del sistema</vt:lpwstr>
  </property>
</Properties>
</file>